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ku\OneDrive\Brock\ITIS 2P91\Assignments\Assignment 1\"/>
    </mc:Choice>
  </mc:AlternateContent>
  <xr:revisionPtr revIDLastSave="1072" documentId="8_{92F5A648-92BD-4514-9D0A-7FDC7AF113CC}" xr6:coauthVersionLast="45" xr6:coauthVersionMax="45" xr10:uidLastSave="{F3119E7D-B788-46A9-8241-8A1368A36DEC}"/>
  <bookViews>
    <workbookView xWindow="-9090" yWindow="910" windowWidth="14400" windowHeight="7380" firstSheet="4" activeTab="4" xr2:uid="{070FBAD3-8EC9-41BA-9D30-E9D82A52D78B}"/>
  </bookViews>
  <sheets>
    <sheet name="Information" sheetId="7" r:id="rId1"/>
    <sheet name="Results" sheetId="8" r:id="rId2"/>
    <sheet name="Summary of Evaluations" sheetId="6" r:id="rId3"/>
    <sheet name="Evaluator #1" sheetId="1" r:id="rId4"/>
    <sheet name="Evaluator #2" sheetId="2" r:id="rId5"/>
    <sheet name="Evaluator #3" sheetId="3" r:id="rId6"/>
    <sheet name="Evaluator #4" sheetId="4" r:id="rId7"/>
    <sheet name="Evaluator #5" sheetId="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7" i="6" l="1"/>
  <c r="V8" i="6"/>
  <c r="V9" i="6"/>
  <c r="V10" i="6"/>
  <c r="V11" i="6"/>
  <c r="V12" i="6"/>
  <c r="V13" i="6"/>
  <c r="V14" i="6"/>
  <c r="V6" i="6"/>
  <c r="T7" i="6"/>
  <c r="T8" i="6"/>
  <c r="T9" i="6"/>
  <c r="T10" i="6"/>
  <c r="T11" i="6"/>
  <c r="T12" i="6"/>
  <c r="T13" i="6"/>
  <c r="T14" i="6"/>
  <c r="T6" i="6"/>
  <c r="R7" i="6"/>
  <c r="R8" i="6"/>
  <c r="R9" i="6"/>
  <c r="R10" i="6"/>
  <c r="R11" i="6"/>
  <c r="R12" i="6"/>
  <c r="R13" i="6"/>
  <c r="R14" i="6"/>
  <c r="R6" i="6"/>
  <c r="P7" i="6"/>
  <c r="P8" i="6"/>
  <c r="P9" i="6"/>
  <c r="P10" i="6"/>
  <c r="P11" i="6"/>
  <c r="P12" i="6"/>
  <c r="P13" i="6"/>
  <c r="P14" i="6"/>
  <c r="P6" i="6"/>
  <c r="N7" i="6"/>
  <c r="N8" i="6"/>
  <c r="N9" i="6"/>
  <c r="N10" i="6"/>
  <c r="N11" i="6"/>
  <c r="N12" i="6"/>
  <c r="N13" i="6"/>
  <c r="N14" i="6"/>
  <c r="N6" i="6"/>
  <c r="L7" i="6"/>
  <c r="L8" i="6"/>
  <c r="L9" i="6"/>
  <c r="L10" i="6"/>
  <c r="L11" i="6"/>
  <c r="L12" i="6"/>
  <c r="L13" i="6"/>
  <c r="L14" i="6"/>
  <c r="L6" i="6"/>
  <c r="J7" i="6"/>
  <c r="J8" i="6"/>
  <c r="J9" i="6"/>
  <c r="J10" i="6"/>
  <c r="J11" i="6"/>
  <c r="J12" i="6"/>
  <c r="J13" i="6"/>
  <c r="J14" i="6"/>
  <c r="J6" i="6"/>
  <c r="H7" i="6"/>
  <c r="H8" i="6"/>
  <c r="H9" i="6"/>
  <c r="H10" i="6"/>
  <c r="H11" i="6"/>
  <c r="H12" i="6"/>
  <c r="H13" i="6"/>
  <c r="H14" i="6"/>
  <c r="H6" i="6"/>
  <c r="F7" i="6"/>
  <c r="F8" i="6"/>
  <c r="F9" i="6"/>
  <c r="F10" i="6"/>
  <c r="F11" i="6"/>
  <c r="F12" i="6"/>
  <c r="F13" i="6"/>
  <c r="F14" i="6"/>
  <c r="F6" i="6"/>
  <c r="D7" i="6"/>
  <c r="D8" i="6"/>
  <c r="D9" i="6"/>
  <c r="D10" i="6"/>
  <c r="D11" i="6"/>
  <c r="D12" i="6"/>
  <c r="D13" i="6"/>
  <c r="D14" i="6"/>
  <c r="D6" i="6"/>
  <c r="X25" i="8"/>
  <c r="V25" i="8"/>
  <c r="T25" i="8"/>
  <c r="R25" i="8"/>
  <c r="P25" i="8"/>
  <c r="F25" i="8"/>
  <c r="N25" i="8"/>
  <c r="L25" i="8"/>
  <c r="J25" i="8"/>
  <c r="H25" i="8"/>
  <c r="L18" i="5" l="1"/>
  <c r="K18" i="5"/>
  <c r="J18" i="5"/>
  <c r="I18" i="5"/>
  <c r="H18" i="5"/>
  <c r="G18" i="5"/>
  <c r="F18" i="5"/>
  <c r="E18" i="5"/>
  <c r="D18" i="5"/>
  <c r="C18" i="5"/>
  <c r="L18" i="4"/>
  <c r="K18" i="4"/>
  <c r="J18" i="4"/>
  <c r="I18" i="4"/>
  <c r="H18" i="4"/>
  <c r="G18" i="4"/>
  <c r="F18" i="4"/>
  <c r="E18" i="4"/>
  <c r="D18" i="4"/>
  <c r="C18" i="4"/>
  <c r="L18" i="3"/>
  <c r="K18" i="3"/>
  <c r="J18" i="3"/>
  <c r="I18" i="3"/>
  <c r="H18" i="3"/>
  <c r="G18" i="3"/>
  <c r="F18" i="3"/>
  <c r="E18" i="3"/>
  <c r="D18" i="3"/>
  <c r="C18" i="3"/>
  <c r="L18" i="2"/>
  <c r="K18" i="2"/>
  <c r="J18" i="2"/>
  <c r="I18" i="2"/>
  <c r="H18" i="2"/>
  <c r="G18" i="2"/>
  <c r="F18" i="2"/>
  <c r="E18" i="2"/>
  <c r="D18" i="2"/>
  <c r="C18" i="2"/>
  <c r="D18" i="1"/>
  <c r="E18" i="1"/>
  <c r="F18" i="1"/>
  <c r="G18" i="1"/>
  <c r="H18" i="1"/>
  <c r="I18" i="1"/>
  <c r="J18" i="1"/>
  <c r="K18" i="1"/>
  <c r="L18" i="1"/>
  <c r="C18" i="1"/>
  <c r="B3" i="8"/>
  <c r="E11" i="7"/>
  <c r="B3" i="6"/>
  <c r="I7" i="6"/>
  <c r="K7" i="6"/>
  <c r="M7" i="6"/>
  <c r="O7" i="6"/>
  <c r="Q7" i="6"/>
  <c r="S7" i="6"/>
  <c r="U7" i="6"/>
  <c r="W7" i="6"/>
  <c r="I8" i="6"/>
  <c r="K8" i="6"/>
  <c r="M8" i="6"/>
  <c r="O8" i="6"/>
  <c r="Q8" i="6"/>
  <c r="S8" i="6"/>
  <c r="U8" i="6"/>
  <c r="W8" i="6"/>
  <c r="I9" i="6"/>
  <c r="K9" i="6"/>
  <c r="M9" i="6"/>
  <c r="O9" i="6"/>
  <c r="Q9" i="6"/>
  <c r="S9" i="6"/>
  <c r="U9" i="6"/>
  <c r="W9" i="6"/>
  <c r="I10" i="6"/>
  <c r="K10" i="6"/>
  <c r="M10" i="6"/>
  <c r="O10" i="6"/>
  <c r="Q10" i="6"/>
  <c r="S10" i="6"/>
  <c r="U10" i="6"/>
  <c r="W10" i="6"/>
  <c r="I11" i="6"/>
  <c r="K11" i="6"/>
  <c r="M11" i="6"/>
  <c r="O11" i="6"/>
  <c r="Q11" i="6"/>
  <c r="S11" i="6"/>
  <c r="U11" i="6"/>
  <c r="W11" i="6"/>
  <c r="I12" i="6"/>
  <c r="K12" i="6"/>
  <c r="M12" i="6"/>
  <c r="O12" i="6"/>
  <c r="Q12" i="6"/>
  <c r="S12" i="6"/>
  <c r="U12" i="6"/>
  <c r="W12" i="6"/>
  <c r="I13" i="6"/>
  <c r="K13" i="6"/>
  <c r="M13" i="6"/>
  <c r="O13" i="6"/>
  <c r="Q13" i="6"/>
  <c r="S13" i="6"/>
  <c r="U13" i="6"/>
  <c r="W13" i="6"/>
  <c r="I14" i="6"/>
  <c r="K14" i="6"/>
  <c r="M14" i="6"/>
  <c r="O14" i="6"/>
  <c r="Q14" i="6"/>
  <c r="S14" i="6"/>
  <c r="U14" i="6"/>
  <c r="W14" i="6"/>
  <c r="G7" i="6"/>
  <c r="G8" i="6"/>
  <c r="G9" i="6"/>
  <c r="G10" i="6"/>
  <c r="G11" i="6"/>
  <c r="G12" i="6"/>
  <c r="G13" i="6"/>
  <c r="G14" i="6"/>
  <c r="E7" i="6"/>
  <c r="E8" i="6"/>
  <c r="E9" i="6"/>
  <c r="E10" i="6"/>
  <c r="E11" i="6"/>
  <c r="E12" i="6"/>
  <c r="E13" i="6"/>
  <c r="E14" i="6"/>
  <c r="G6" i="6"/>
  <c r="M6" i="6"/>
  <c r="P16" i="6"/>
  <c r="W6" i="6"/>
  <c r="E6" i="6"/>
  <c r="V4" i="6"/>
  <c r="T4" i="6"/>
  <c r="R4" i="6"/>
  <c r="P4" i="6"/>
  <c r="N4" i="6"/>
  <c r="L4" i="6"/>
  <c r="J4" i="6"/>
  <c r="H4" i="6"/>
  <c r="F4" i="6"/>
  <c r="D4" i="6"/>
  <c r="L6" i="5"/>
  <c r="K6" i="5"/>
  <c r="J6" i="5"/>
  <c r="I6" i="5"/>
  <c r="H6" i="5"/>
  <c r="G6" i="5"/>
  <c r="F6" i="5"/>
  <c r="E6" i="5"/>
  <c r="D6" i="5"/>
  <c r="C6" i="5"/>
  <c r="L6" i="4"/>
  <c r="K6" i="4"/>
  <c r="J6" i="4"/>
  <c r="I6" i="4"/>
  <c r="H6" i="4"/>
  <c r="G6" i="4"/>
  <c r="F6" i="4"/>
  <c r="E6" i="4"/>
  <c r="D6" i="4"/>
  <c r="C6" i="4"/>
  <c r="L6" i="3"/>
  <c r="K6" i="3"/>
  <c r="J6" i="3"/>
  <c r="I6" i="3"/>
  <c r="H6" i="3"/>
  <c r="G6" i="3"/>
  <c r="F6" i="3"/>
  <c r="E6" i="3"/>
  <c r="D6" i="3"/>
  <c r="C6" i="3"/>
  <c r="L6" i="2"/>
  <c r="K6" i="2"/>
  <c r="J6" i="2"/>
  <c r="I6" i="2"/>
  <c r="H6" i="2"/>
  <c r="G6" i="2"/>
  <c r="F6" i="2"/>
  <c r="E6" i="2"/>
  <c r="D6" i="2"/>
  <c r="C6" i="2"/>
  <c r="L6" i="1"/>
  <c r="K6" i="1"/>
  <c r="J6" i="1"/>
  <c r="I6" i="1"/>
  <c r="H6" i="1"/>
  <c r="G6" i="1"/>
  <c r="F6" i="1"/>
  <c r="E6" i="1"/>
  <c r="C6" i="1"/>
  <c r="G16" i="6" l="1"/>
  <c r="G18" i="6" s="1"/>
  <c r="G13" i="8" s="1"/>
  <c r="E16" i="6"/>
  <c r="E18" i="6" s="1"/>
  <c r="E13" i="8" s="1"/>
  <c r="H16" i="6"/>
  <c r="T16" i="6"/>
  <c r="W16" i="6"/>
  <c r="W18" i="6" s="1"/>
  <c r="W13" i="8" s="1"/>
  <c r="N16" i="6"/>
  <c r="M16" i="6"/>
  <c r="M18" i="6" s="1"/>
  <c r="M13" i="8" s="1"/>
  <c r="I6" i="6"/>
  <c r="I16" i="6" s="1"/>
  <c r="I18" i="6" s="1"/>
  <c r="I13" i="8" s="1"/>
  <c r="R16" i="6"/>
  <c r="J16" i="6"/>
  <c r="Q6" i="6"/>
  <c r="Q16" i="6" s="1"/>
  <c r="Q18" i="6" s="1"/>
  <c r="Q13" i="8" s="1"/>
  <c r="K6" i="6"/>
  <c r="K16" i="6" s="1"/>
  <c r="K18" i="6" s="1"/>
  <c r="K13" i="8" s="1"/>
  <c r="S6" i="6"/>
  <c r="S16" i="6" s="1"/>
  <c r="S18" i="6" s="1"/>
  <c r="S13" i="8" s="1"/>
  <c r="V16" i="6"/>
  <c r="L16" i="6"/>
  <c r="U6" i="6"/>
  <c r="U16" i="6" s="1"/>
  <c r="U18" i="6" s="1"/>
  <c r="U13" i="8" s="1"/>
  <c r="F16" i="6"/>
  <c r="O6" i="6"/>
  <c r="O16" i="6" s="1"/>
  <c r="O18" i="6" s="1"/>
  <c r="O13" i="8" s="1"/>
  <c r="D16" i="6"/>
  <c r="D6" i="1"/>
  <c r="X20" i="8" l="1"/>
  <c r="X18" i="8"/>
  <c r="X23" i="8"/>
  <c r="X19" i="8"/>
  <c r="X22" i="8"/>
  <c r="X16" i="8"/>
  <c r="X21" i="8"/>
  <c r="X17" i="8"/>
  <c r="X24" i="8"/>
  <c r="V18" i="8"/>
  <c r="V17" i="8"/>
  <c r="V23" i="8"/>
  <c r="V21" i="8"/>
  <c r="V19" i="8"/>
  <c r="V24" i="8"/>
  <c r="V20" i="8"/>
  <c r="V16" i="8"/>
  <c r="V22" i="8"/>
  <c r="T17" i="8"/>
  <c r="T19" i="8"/>
  <c r="T20" i="8"/>
  <c r="T23" i="8"/>
  <c r="T24" i="8"/>
  <c r="T21" i="8"/>
  <c r="T18" i="8"/>
  <c r="T22" i="8"/>
  <c r="T16" i="8"/>
  <c r="R20" i="8"/>
  <c r="R23" i="8"/>
  <c r="R18" i="8"/>
  <c r="R19" i="8"/>
  <c r="R22" i="8"/>
  <c r="R24" i="8"/>
  <c r="R16" i="8"/>
  <c r="R21" i="8"/>
  <c r="R17" i="8"/>
  <c r="P19" i="8"/>
  <c r="P18" i="8"/>
  <c r="P21" i="8"/>
  <c r="P16" i="8"/>
  <c r="P22" i="8"/>
  <c r="P17" i="8"/>
  <c r="P24" i="8"/>
  <c r="P20" i="8"/>
  <c r="P23" i="8"/>
  <c r="N17" i="8"/>
  <c r="N24" i="8"/>
  <c r="N20" i="8"/>
  <c r="N22" i="8"/>
  <c r="N21" i="8"/>
  <c r="N19" i="8"/>
  <c r="N23" i="8"/>
  <c r="N16" i="8"/>
  <c r="N18" i="8"/>
  <c r="L20" i="8"/>
  <c r="L23" i="8"/>
  <c r="L19" i="8"/>
  <c r="L24" i="8"/>
  <c r="L21" i="8"/>
  <c r="L16" i="8"/>
  <c r="L17" i="8"/>
  <c r="L22" i="8"/>
  <c r="L18" i="8"/>
  <c r="J20" i="8"/>
  <c r="J19" i="8"/>
  <c r="J22" i="8"/>
  <c r="J18" i="8"/>
  <c r="J23" i="8"/>
  <c r="J16" i="8"/>
  <c r="J21" i="8"/>
  <c r="J24" i="8"/>
  <c r="J17" i="8"/>
  <c r="H18" i="8"/>
  <c r="H16" i="8"/>
  <c r="H20" i="8"/>
  <c r="H23" i="8"/>
  <c r="H17" i="8"/>
  <c r="H24" i="8"/>
  <c r="H21" i="8"/>
  <c r="H19" i="8"/>
  <c r="H22" i="8"/>
  <c r="F19" i="8"/>
  <c r="F22" i="8"/>
  <c r="F24" i="8"/>
  <c r="F20" i="8"/>
  <c r="F17" i="8"/>
  <c r="F18" i="8"/>
  <c r="F21" i="8"/>
  <c r="F16" i="8"/>
  <c r="F23" i="8"/>
  <c r="V27" i="8" l="1"/>
  <c r="P27" i="8"/>
  <c r="N27" i="8"/>
  <c r="X27" i="8"/>
  <c r="T27" i="8"/>
  <c r="R27" i="8"/>
  <c r="L27" i="8"/>
  <c r="J27" i="8"/>
  <c r="H27" i="8"/>
  <c r="F27" i="8"/>
  <c r="D10" i="8" l="1"/>
  <c r="D9" i="8" s="1" a="1"/>
  <c r="D9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<sst xmlns="http://schemas.openxmlformats.org/spreadsheetml/2006/main" count="299" uniqueCount="88">
  <si>
    <t>Category</t>
  </si>
  <si>
    <t>Evaluation Criteria</t>
  </si>
  <si>
    <t>Weight</t>
  </si>
  <si>
    <t>Score
(0 - 5)</t>
  </si>
  <si>
    <t>Company</t>
  </si>
  <si>
    <t>Experience on similar projects</t>
  </si>
  <si>
    <t>Use cases</t>
  </si>
  <si>
    <t>Accessibility Coimpliance</t>
  </si>
  <si>
    <t>Support and Services</t>
  </si>
  <si>
    <t>Data Security and Privacy Protection</t>
  </si>
  <si>
    <t>Environmental Plan</t>
  </si>
  <si>
    <t>Company Market Space, Reputation and 
Stability</t>
  </si>
  <si>
    <t>Senior Professionals/ Project Manager/ 
Technical Staff</t>
  </si>
  <si>
    <t>Features and Technical Requirements 
(Functional and Non-Functional Requirements)</t>
  </si>
  <si>
    <t>Project Team</t>
  </si>
  <si>
    <t>Requirements</t>
  </si>
  <si>
    <t>Total Score</t>
  </si>
  <si>
    <t>Evaluator:</t>
  </si>
  <si>
    <t>RANIS Enterprise Solutions</t>
  </si>
  <si>
    <t>ERP Project Evaluation</t>
  </si>
  <si>
    <t>Date</t>
  </si>
  <si>
    <t>Date:</t>
  </si>
  <si>
    <t>Bidder Names</t>
  </si>
  <si>
    <t>Bidder Name</t>
  </si>
  <si>
    <t>Score</t>
  </si>
  <si>
    <t>Scoring Guide</t>
  </si>
  <si>
    <t>Additional Information</t>
  </si>
  <si>
    <t>Type</t>
  </si>
  <si>
    <t>Description</t>
  </si>
  <si>
    <t>Excellent</t>
  </si>
  <si>
    <t>Very Good</t>
  </si>
  <si>
    <t>Satisfactory</t>
  </si>
  <si>
    <t>Marginal</t>
  </si>
  <si>
    <t>Unsatisfactory</t>
  </si>
  <si>
    <t>No Submission</t>
  </si>
  <si>
    <t>Proposal meets a some of the requirements</t>
  </si>
  <si>
    <t>Proposal does not meet the requirements</t>
  </si>
  <si>
    <t>Proposal does not address the requirements</t>
  </si>
  <si>
    <t>Proposal exceeds all minimum specifiations.  The 
submission shows that the firm has superior experience.</t>
  </si>
  <si>
    <t>Proposal meets all minimum requirements.  The 
submission has information showing relevant experience</t>
  </si>
  <si>
    <t>Proposal meets all minimum requirements.  
All information requested is provided</t>
  </si>
  <si>
    <t>Comparison to the lowest bid</t>
  </si>
  <si>
    <t>Lowest bid</t>
  </si>
  <si>
    <t>Within 5%</t>
  </si>
  <si>
    <t>Within 10%</t>
  </si>
  <si>
    <t>Within 15%</t>
  </si>
  <si>
    <t>Within 20%</t>
  </si>
  <si>
    <t>More than 20%</t>
  </si>
  <si>
    <t>Instructions:</t>
  </si>
  <si>
    <t>Meets Threshold?</t>
  </si>
  <si>
    <t>Company 5</t>
  </si>
  <si>
    <t>Company 6</t>
  </si>
  <si>
    <t>Company 7</t>
  </si>
  <si>
    <t>Company 8</t>
  </si>
  <si>
    <t>Company 9</t>
  </si>
  <si>
    <t>Company 10</t>
  </si>
  <si>
    <t>Weighted
Score</t>
  </si>
  <si>
    <t>Avg. 
Score</t>
  </si>
  <si>
    <t>Maximum Technical Proposal Score</t>
  </si>
  <si>
    <t>Required Minimum % of Technical Proposal Score</t>
  </si>
  <si>
    <t>Required Minimum Technical Proposal Score</t>
  </si>
  <si>
    <t>Bidder With Highest Score</t>
  </si>
  <si>
    <t>Highest Overall Score</t>
  </si>
  <si>
    <t>Envelope</t>
  </si>
  <si>
    <t>Technical
Proposal</t>
  </si>
  <si>
    <t>Cost
Proposal</t>
  </si>
  <si>
    <t>Comparison to 
Lowest Bid</t>
  </si>
  <si>
    <t>Lowest bid – Receives a score of 5 
Within 5% – Receives a score of 4 
Within 10% – Receives a score of 3 
Within 15% – Receives a score of 2 
Within 20% – Receives a score of 1 
More than 20% - Receives a score of 0</t>
  </si>
  <si>
    <t>Weighted 
Score</t>
  </si>
  <si>
    <t>will receive the following scores:</t>
  </si>
  <si>
    <t xml:space="preserve">In comparison to the lowest bid, bidders </t>
  </si>
  <si>
    <t>maximum technical proposal score that must be obtain to review a bidder's cash proposal.  Each individual evaluator will complete an individual evaluation</t>
  </si>
  <si>
    <t>tab.  All other cells will populate automatically.</t>
  </si>
  <si>
    <t>Ensure that only cells with Blue Fill are filled with manual data.  The selection committee will collectively establish the required minimum percentage of the</t>
  </si>
  <si>
    <t>If the information for a bidder's Technical Proposal populates this worksheet, open the bidder's corresponding cash proposal.</t>
  </si>
  <si>
    <t>Enter the score for the bidder in the blue filled cell.  Review the highest scored bid with the Selection Committee.</t>
  </si>
  <si>
    <t>February 14, 2020</t>
  </si>
  <si>
    <t>Amtech Inc</t>
  </si>
  <si>
    <t>MIT Consulting</t>
  </si>
  <si>
    <t>Agile Co.</t>
  </si>
  <si>
    <t>InfoTech Solutions</t>
  </si>
  <si>
    <t>Februrary 9, 2020</t>
  </si>
  <si>
    <t>Dennis Conner</t>
  </si>
  <si>
    <t>February 9, 2020</t>
  </si>
  <si>
    <t>Ted Turner</t>
  </si>
  <si>
    <t>Russell Coutts</t>
  </si>
  <si>
    <t>Paige Railey</t>
  </si>
  <si>
    <t>Ellen McArthur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</si>
</sst>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rebuchet MS"/>
      <family val="2"/>
    </font>
    <font>
      <sz val="12"/>
      <color theme="1"/>
      <name val="Trebuchet MS"/>
      <family val="2"/>
    </font>
    <font>
      <i/>
      <sz val="12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15" fontId="2" fillId="0" borderId="0" xfId="0" quotePrefix="1" applyNumberFormat="1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2" fillId="0" borderId="2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15" fontId="2" fillId="3" borderId="2" xfId="0" quotePrefix="1" applyNumberFormat="1" applyFont="1" applyFill="1" applyBorder="1"/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15" fontId="2" fillId="0" borderId="0" xfId="0" applyNumberFormat="1" applyFont="1"/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9" fontId="2" fillId="3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15" fontId="2" fillId="3" borderId="2" xfId="0" quotePrefix="1" applyNumberFormat="1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6" xfId="0" applyFont="1" applyBorder="1"/>
    <xf numFmtId="0" fontId="2" fillId="0" borderId="10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15" fontId="2" fillId="0" borderId="0" xfId="0" quotePrefix="1" applyNumberFormat="1" applyFont="1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DB4A7-F395-484A-97FB-EE80438D46ED}">
  <dimension ref="A1:I23"/>
  <sheetViews>
    <sheetView workbookViewId="0">
      <selection activeCell="B14" sqref="B14:B17"/>
    </sheetView>
  </sheetViews>
  <sheetFormatPr defaultRowHeight="16" x14ac:dyDescent="0.8"/>
  <cols>
    <col min="1" max="1" width="14.1796875" style="2" customWidth="1"/>
    <col min="2" max="2" width="20.6796875" style="2" customWidth="1"/>
    <col min="3" max="3" width="8.7265625" style="2"/>
    <col min="4" max="4" width="8.7265625" style="20"/>
    <col min="5" max="5" width="15.6796875" style="2" customWidth="1"/>
    <col min="6" max="6" width="50.6796875" style="18" customWidth="1"/>
    <col min="7" max="7" width="9.6328125" style="18" customWidth="1"/>
    <col min="8" max="8" width="8.7265625" style="2"/>
    <col min="9" max="9" width="29.6796875" style="2" bestFit="1" customWidth="1"/>
    <col min="10" max="16384" width="8.7265625" style="2"/>
  </cols>
  <sheetData>
    <row r="1" spans="1:9" x14ac:dyDescent="0.8">
      <c r="A1" s="1" t="s">
        <v>18</v>
      </c>
    </row>
    <row r="2" spans="1:9" x14ac:dyDescent="0.8">
      <c r="A2" s="1" t="s">
        <v>19</v>
      </c>
    </row>
    <row r="3" spans="1:9" x14ac:dyDescent="0.8">
      <c r="A3" s="1" t="s">
        <v>20</v>
      </c>
      <c r="B3" s="25" t="s">
        <v>76</v>
      </c>
    </row>
    <row r="4" spans="1:9" x14ac:dyDescent="0.8">
      <c r="A4" s="1"/>
      <c r="B4" s="4"/>
    </row>
    <row r="5" spans="1:9" x14ac:dyDescent="0.8">
      <c r="A5" s="1" t="s">
        <v>48</v>
      </c>
      <c r="B5" s="60" t="s">
        <v>73</v>
      </c>
    </row>
    <row r="6" spans="1:9" x14ac:dyDescent="0.8">
      <c r="A6" s="1"/>
      <c r="B6" s="4" t="s">
        <v>71</v>
      </c>
    </row>
    <row r="7" spans="1:9" x14ac:dyDescent="0.8">
      <c r="A7" s="1"/>
      <c r="B7" s="4" t="s">
        <v>72</v>
      </c>
    </row>
    <row r="8" spans="1:9" x14ac:dyDescent="0.8">
      <c r="A8" s="1"/>
      <c r="B8" s="4"/>
    </row>
    <row r="9" spans="1:9" x14ac:dyDescent="0.8">
      <c r="A9" s="1" t="s">
        <v>58</v>
      </c>
      <c r="B9" s="4"/>
      <c r="D9" s="28"/>
      <c r="E9" s="15">
        <v>80</v>
      </c>
    </row>
    <row r="10" spans="1:9" x14ac:dyDescent="0.8">
      <c r="A10" s="1" t="s">
        <v>59</v>
      </c>
      <c r="B10" s="4"/>
      <c r="E10" s="41">
        <v>0.75</v>
      </c>
    </row>
    <row r="11" spans="1:9" x14ac:dyDescent="0.8">
      <c r="A11" s="1" t="s">
        <v>60</v>
      </c>
      <c r="B11" s="4"/>
      <c r="E11" s="42">
        <f>E9*E10</f>
        <v>60</v>
      </c>
    </row>
    <row r="12" spans="1:9" x14ac:dyDescent="0.8">
      <c r="A12" s="12"/>
    </row>
    <row r="13" spans="1:9" s="15" customFormat="1" x14ac:dyDescent="0.8">
      <c r="A13" s="65" t="s">
        <v>22</v>
      </c>
      <c r="B13" s="66"/>
      <c r="D13" s="64" t="s">
        <v>25</v>
      </c>
      <c r="E13" s="64"/>
      <c r="F13" s="64"/>
      <c r="G13" s="18"/>
      <c r="H13" s="5"/>
      <c r="I13" s="5" t="s">
        <v>26</v>
      </c>
    </row>
    <row r="14" spans="1:9" x14ac:dyDescent="0.8">
      <c r="A14" s="6">
        <v>1</v>
      </c>
      <c r="B14" s="26" t="s">
        <v>77</v>
      </c>
      <c r="D14" s="21" t="s">
        <v>24</v>
      </c>
      <c r="E14" s="10" t="s">
        <v>27</v>
      </c>
      <c r="F14" s="19" t="s">
        <v>28</v>
      </c>
      <c r="G14" s="22"/>
      <c r="H14" s="2" t="s">
        <v>70</v>
      </c>
    </row>
    <row r="15" spans="1:9" x14ac:dyDescent="0.8">
      <c r="A15" s="6">
        <v>2</v>
      </c>
      <c r="B15" s="27" t="s">
        <v>78</v>
      </c>
      <c r="D15" s="67">
        <v>5</v>
      </c>
      <c r="E15" s="67" t="s">
        <v>29</v>
      </c>
      <c r="F15" s="62" t="s">
        <v>38</v>
      </c>
      <c r="G15" s="23"/>
      <c r="H15" s="2" t="s">
        <v>69</v>
      </c>
    </row>
    <row r="16" spans="1:9" x14ac:dyDescent="0.8">
      <c r="A16" s="6">
        <v>3</v>
      </c>
      <c r="B16" s="27" t="s">
        <v>79</v>
      </c>
      <c r="D16" s="68"/>
      <c r="E16" s="68"/>
      <c r="F16" s="63"/>
      <c r="G16" s="22"/>
      <c r="H16" s="17" t="s">
        <v>24</v>
      </c>
      <c r="I16" s="17" t="s">
        <v>41</v>
      </c>
    </row>
    <row r="17" spans="1:9" x14ac:dyDescent="0.8">
      <c r="A17" s="6">
        <v>4</v>
      </c>
      <c r="B17" s="27" t="s">
        <v>80</v>
      </c>
      <c r="D17" s="67">
        <v>4</v>
      </c>
      <c r="E17" s="67" t="s">
        <v>30</v>
      </c>
      <c r="F17" s="62" t="s">
        <v>39</v>
      </c>
      <c r="G17" s="23"/>
      <c r="H17" s="17">
        <v>5</v>
      </c>
      <c r="I17" s="17" t="s">
        <v>42</v>
      </c>
    </row>
    <row r="18" spans="1:9" x14ac:dyDescent="0.8">
      <c r="A18" s="6">
        <v>5</v>
      </c>
      <c r="B18" s="27" t="s">
        <v>50</v>
      </c>
      <c r="D18" s="68"/>
      <c r="E18" s="68"/>
      <c r="F18" s="63"/>
      <c r="G18" s="22"/>
      <c r="H18" s="17">
        <v>4</v>
      </c>
      <c r="I18" s="17" t="s">
        <v>43</v>
      </c>
    </row>
    <row r="19" spans="1:9" x14ac:dyDescent="0.8">
      <c r="A19" s="6">
        <v>6</v>
      </c>
      <c r="B19" s="27" t="s">
        <v>51</v>
      </c>
      <c r="D19" s="67">
        <v>3</v>
      </c>
      <c r="E19" s="67" t="s">
        <v>31</v>
      </c>
      <c r="F19" s="62" t="s">
        <v>40</v>
      </c>
      <c r="G19" s="23"/>
      <c r="H19" s="17">
        <v>3</v>
      </c>
      <c r="I19" s="17" t="s">
        <v>44</v>
      </c>
    </row>
    <row r="20" spans="1:9" x14ac:dyDescent="0.8">
      <c r="A20" s="6">
        <v>7</v>
      </c>
      <c r="B20" s="27" t="s">
        <v>52</v>
      </c>
      <c r="D20" s="68"/>
      <c r="E20" s="68"/>
      <c r="F20" s="63"/>
      <c r="G20" s="22"/>
      <c r="H20" s="17">
        <v>2</v>
      </c>
      <c r="I20" s="17" t="s">
        <v>45</v>
      </c>
    </row>
    <row r="21" spans="1:9" x14ac:dyDescent="0.8">
      <c r="A21" s="6">
        <v>8</v>
      </c>
      <c r="B21" s="27" t="s">
        <v>53</v>
      </c>
      <c r="D21" s="21">
        <v>2</v>
      </c>
      <c r="E21" s="21" t="s">
        <v>32</v>
      </c>
      <c r="F21" s="19" t="s">
        <v>35</v>
      </c>
      <c r="G21" s="22"/>
      <c r="H21" s="17">
        <v>1</v>
      </c>
      <c r="I21" s="17" t="s">
        <v>46</v>
      </c>
    </row>
    <row r="22" spans="1:9" x14ac:dyDescent="0.8">
      <c r="A22" s="6">
        <v>9</v>
      </c>
      <c r="B22" s="27" t="s">
        <v>54</v>
      </c>
      <c r="D22" s="21">
        <v>1</v>
      </c>
      <c r="E22" s="21" t="s">
        <v>33</v>
      </c>
      <c r="F22" s="19" t="s">
        <v>36</v>
      </c>
      <c r="G22" s="22"/>
      <c r="H22" s="17">
        <v>0</v>
      </c>
      <c r="I22" s="17" t="s">
        <v>47</v>
      </c>
    </row>
    <row r="23" spans="1:9" x14ac:dyDescent="0.8">
      <c r="A23" s="6">
        <v>10</v>
      </c>
      <c r="B23" s="27" t="s">
        <v>55</v>
      </c>
      <c r="D23" s="21">
        <v>0</v>
      </c>
      <c r="E23" s="21" t="s">
        <v>34</v>
      </c>
      <c r="F23" s="19" t="s">
        <v>37</v>
      </c>
      <c r="G23" s="22"/>
    </row>
  </sheetData>
  <mergeCells count="11">
    <mergeCell ref="F15:F16"/>
    <mergeCell ref="F17:F18"/>
    <mergeCell ref="F19:F20"/>
    <mergeCell ref="D13:F13"/>
    <mergeCell ref="A13:B13"/>
    <mergeCell ref="D15:D16"/>
    <mergeCell ref="E15:E16"/>
    <mergeCell ref="D17:D18"/>
    <mergeCell ref="E17:E18"/>
    <mergeCell ref="D19:D20"/>
    <mergeCell ref="E19:E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3111-9C28-492F-8023-5876529753E6}">
  <dimension ref="A1:X27"/>
  <sheetViews>
    <sheetView zoomScale="65" zoomScaleNormal="65" workbookViewId="0">
      <selection activeCell="D9" sqref="D9:G9"/>
    </sheetView>
  </sheetViews>
  <sheetFormatPr defaultRowHeight="16" x14ac:dyDescent="0.8"/>
  <cols>
    <col min="1" max="1" width="13.81640625" style="2" customWidth="1"/>
    <col min="2" max="2" width="18.7265625" style="2" customWidth="1"/>
    <col min="3" max="3" width="43.2265625" style="2" customWidth="1"/>
    <col min="4" max="4" width="7.90625" style="2" bestFit="1" customWidth="1"/>
    <col min="5" max="6" width="10.6328125" style="2" customWidth="1"/>
    <col min="7" max="24" width="10.7265625" style="2" customWidth="1"/>
    <col min="25" max="16384" width="8.7265625" style="2"/>
  </cols>
  <sheetData>
    <row r="1" spans="1:24" x14ac:dyDescent="0.8">
      <c r="A1" s="1" t="s">
        <v>18</v>
      </c>
    </row>
    <row r="2" spans="1:24" x14ac:dyDescent="0.8">
      <c r="A2" s="1" t="s">
        <v>19</v>
      </c>
    </row>
    <row r="3" spans="1:24" x14ac:dyDescent="0.8">
      <c r="A3" s="1" t="s">
        <v>20</v>
      </c>
      <c r="B3" s="30" t="str">
        <f>Information!B3</f>
        <v>February 14, 2020</v>
      </c>
    </row>
    <row r="4" spans="1:24" x14ac:dyDescent="0.8">
      <c r="A4" s="1"/>
      <c r="B4" s="30"/>
    </row>
    <row r="5" spans="1:24" x14ac:dyDescent="0.8">
      <c r="A5" s="1" t="s">
        <v>48</v>
      </c>
      <c r="B5" s="30" t="s">
        <v>74</v>
      </c>
    </row>
    <row r="6" spans="1:24" x14ac:dyDescent="0.8">
      <c r="A6" s="1"/>
      <c r="B6" s="30" t="s">
        <v>75</v>
      </c>
    </row>
    <row r="7" spans="1:24" x14ac:dyDescent="0.8">
      <c r="A7" s="1"/>
      <c r="B7" s="30"/>
    </row>
    <row r="8" spans="1:24" x14ac:dyDescent="0.8">
      <c r="B8" s="50"/>
      <c r="C8" s="51"/>
      <c r="D8" s="51"/>
      <c r="E8" s="51"/>
      <c r="F8" s="51"/>
      <c r="G8" s="51"/>
      <c r="H8" s="52"/>
    </row>
    <row r="9" spans="1:24" x14ac:dyDescent="0.8">
      <c r="B9" s="53"/>
      <c r="C9" s="54" t="s">
        <v>61</v>
      </c>
      <c r="D9" s="77" t="str" cm="1">
        <f t="array" ref="D9">_xlfn.IFS(D10=F27,E13,D10=H27,G13,D10=J27,I13,D10=L27,K13,D10=N27,M13,D10=P27,O13,D10=R27,Q13,D10=T27,S13,D10=V27,U13,D10=X27,W13,D10=#REF!,#REF!)</f>
        <v>MIT Consulting</v>
      </c>
      <c r="E9" s="77"/>
      <c r="F9" s="77"/>
      <c r="G9" s="77"/>
      <c r="H9" s="55"/>
    </row>
    <row r="10" spans="1:24" x14ac:dyDescent="0.8">
      <c r="B10" s="53"/>
      <c r="C10" s="54" t="s">
        <v>62</v>
      </c>
      <c r="D10" s="77">
        <f>MAX(F27:X27)</f>
        <v>77.600000000000023</v>
      </c>
      <c r="E10" s="77"/>
      <c r="F10" s="77"/>
      <c r="G10" s="77"/>
      <c r="H10" s="55"/>
    </row>
    <row r="11" spans="1:24" x14ac:dyDescent="0.8">
      <c r="A11" s="1"/>
      <c r="B11" s="56"/>
      <c r="C11" s="57"/>
      <c r="D11" s="58"/>
      <c r="E11" s="58"/>
      <c r="F11" s="58"/>
      <c r="G11" s="58"/>
      <c r="H11" s="59"/>
    </row>
    <row r="12" spans="1:24" x14ac:dyDescent="0.8">
      <c r="A12" s="1"/>
      <c r="C12" s="14"/>
    </row>
    <row r="13" spans="1:24" x14ac:dyDescent="0.8">
      <c r="E13" s="76" t="str">
        <f>IFERROR(IF('Summary of Evaluations'!E18="YES",'Summary of Evaluations'!D4," ")," ")</f>
        <v>Amtech Inc</v>
      </c>
      <c r="F13" s="76"/>
      <c r="G13" s="76" t="str">
        <f>IFERROR(IF('Summary of Evaluations'!G18="YES",'Summary of Evaluations'!F4," ")," ")</f>
        <v>MIT Consulting</v>
      </c>
      <c r="H13" s="76"/>
      <c r="I13" s="76" t="str">
        <f>IFERROR(IF('Summary of Evaluations'!I18="YES",'Summary of Evaluations'!H4," ")," ")</f>
        <v>Agile Co.</v>
      </c>
      <c r="J13" s="76"/>
      <c r="K13" s="76" t="str">
        <f>IFERROR(IF('Summary of Evaluations'!K18="YES",'Summary of Evaluations'!J4," ")," ")</f>
        <v>InfoTech Solutions</v>
      </c>
      <c r="L13" s="76"/>
      <c r="M13" s="76" t="str">
        <f>IFERROR(IF('Summary of Evaluations'!M18="YES",'Summary of Evaluations'!L4," ")," ")</f>
        <v xml:space="preserve"> </v>
      </c>
      <c r="N13" s="76"/>
      <c r="O13" s="76" t="str">
        <f>IFERROR(IF('Summary of Evaluations'!O18="YES",'Summary of Evaluations'!N4," ")," ")</f>
        <v xml:space="preserve"> </v>
      </c>
      <c r="P13" s="76"/>
      <c r="Q13" s="76" t="str">
        <f>IFERROR(IF('Summary of Evaluations'!Q18="YES",'Summary of Evaluations'!P4," ")," ")</f>
        <v xml:space="preserve"> </v>
      </c>
      <c r="R13" s="76"/>
      <c r="S13" s="76" t="str">
        <f>IFERROR(IF('Summary of Evaluations'!S18="YES",'Summary of Evaluations'!R4," ")," ")</f>
        <v xml:space="preserve"> </v>
      </c>
      <c r="T13" s="76"/>
      <c r="U13" s="76" t="str">
        <f>IFERROR(IF('Summary of Evaluations'!U18="YES",'Summary of Evaluations'!T4," ")," ")</f>
        <v xml:space="preserve"> </v>
      </c>
      <c r="V13" s="76"/>
      <c r="W13" s="76" t="str">
        <f>IFERROR(IF('Summary of Evaluations'!W18="YES",'Summary of Evaluations'!V4," ")," ")</f>
        <v xml:space="preserve"> </v>
      </c>
      <c r="X13" s="76"/>
    </row>
    <row r="14" spans="1:24" x14ac:dyDescent="0.8">
      <c r="A14" s="71" t="s">
        <v>63</v>
      </c>
      <c r="B14" s="71" t="s">
        <v>0</v>
      </c>
      <c r="C14" s="71" t="s">
        <v>1</v>
      </c>
      <c r="D14" s="74" t="s">
        <v>2</v>
      </c>
      <c r="E14" s="73" t="s">
        <v>24</v>
      </c>
      <c r="F14" s="72" t="s">
        <v>68</v>
      </c>
      <c r="G14" s="73" t="s">
        <v>24</v>
      </c>
      <c r="H14" s="72" t="s">
        <v>68</v>
      </c>
      <c r="I14" s="73" t="s">
        <v>24</v>
      </c>
      <c r="J14" s="72" t="s">
        <v>68</v>
      </c>
      <c r="K14" s="73" t="s">
        <v>24</v>
      </c>
      <c r="L14" s="72" t="s">
        <v>68</v>
      </c>
      <c r="M14" s="73" t="s">
        <v>24</v>
      </c>
      <c r="N14" s="72" t="s">
        <v>68</v>
      </c>
      <c r="O14" s="73" t="s">
        <v>24</v>
      </c>
      <c r="P14" s="72" t="s">
        <v>68</v>
      </c>
      <c r="Q14" s="73" t="s">
        <v>24</v>
      </c>
      <c r="R14" s="72" t="s">
        <v>68</v>
      </c>
      <c r="S14" s="73" t="s">
        <v>24</v>
      </c>
      <c r="T14" s="72" t="s">
        <v>68</v>
      </c>
      <c r="U14" s="73" t="s">
        <v>24</v>
      </c>
      <c r="V14" s="72" t="s">
        <v>68</v>
      </c>
      <c r="W14" s="73" t="s">
        <v>24</v>
      </c>
      <c r="X14" s="72" t="s">
        <v>68</v>
      </c>
    </row>
    <row r="15" spans="1:24" x14ac:dyDescent="0.8">
      <c r="A15" s="71"/>
      <c r="B15" s="71"/>
      <c r="C15" s="71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</row>
    <row r="16" spans="1:24" ht="32" x14ac:dyDescent="0.8">
      <c r="A16" s="70" t="s">
        <v>64</v>
      </c>
      <c r="B16" s="36" t="s">
        <v>4</v>
      </c>
      <c r="C16" s="47" t="s">
        <v>11</v>
      </c>
      <c r="D16" s="34">
        <v>10</v>
      </c>
      <c r="E16" s="46"/>
      <c r="F16" s="21">
        <f>IFERROR(IF($E$13&lt;&gt;" ",'Summary of Evaluations'!E6," "),0)</f>
        <v>8</v>
      </c>
      <c r="G16" s="46"/>
      <c r="H16" s="21">
        <f>IFERROR(IF($G$13&lt;&gt;" ",'Summary of Evaluations'!G6," "),0)</f>
        <v>7.2</v>
      </c>
      <c r="I16" s="46"/>
      <c r="J16" s="21">
        <f>IFERROR(IF($I$13&lt;&gt;" ",'Summary of Evaluations'!I6," "),0)</f>
        <v>8.4000000000000021</v>
      </c>
      <c r="K16" s="46"/>
      <c r="L16" s="21">
        <f>IFERROR(IF($K$13&lt;&gt;" ",'Summary of Evaluations'!K6," "),0)</f>
        <v>8</v>
      </c>
      <c r="M16" s="46"/>
      <c r="N16" s="21" t="str">
        <f>IFERROR(IF($M$13&lt;&gt;" ",'Summary of Evaluations'!M6," "),)</f>
        <v xml:space="preserve"> </v>
      </c>
      <c r="O16" s="46"/>
      <c r="P16" s="21" t="str">
        <f>IFERROR(IF($O$13&lt;&gt;" ",'Summary of Evaluations'!O6," "),0)</f>
        <v xml:space="preserve"> </v>
      </c>
      <c r="Q16" s="46"/>
      <c r="R16" s="21" t="str">
        <f>IFERROR(IF($Q$13&lt;&gt;" ",'Summary of Evaluations'!Q6," "), 0)</f>
        <v xml:space="preserve"> </v>
      </c>
      <c r="S16" s="46"/>
      <c r="T16" s="21" t="str">
        <f>IFERROR(IF($S$13&lt;&gt;" ",'Summary of Evaluations'!S6," "),0)</f>
        <v xml:space="preserve"> </v>
      </c>
      <c r="U16" s="46"/>
      <c r="V16" s="21" t="str">
        <f>IFERROR(IF($U$13&lt;&gt;" ",'Summary of Evaluations'!U6," "),0)</f>
        <v xml:space="preserve"> </v>
      </c>
      <c r="W16" s="46"/>
      <c r="X16" s="21" t="str">
        <f>IFERROR(IF($W$13&lt;&gt;" ",'Summary of Evaluations'!W6," "),0)</f>
        <v xml:space="preserve"> </v>
      </c>
    </row>
    <row r="17" spans="1:24" ht="32" x14ac:dyDescent="0.8">
      <c r="A17" s="71"/>
      <c r="B17" s="69" t="s">
        <v>14</v>
      </c>
      <c r="C17" s="48" t="s">
        <v>12</v>
      </c>
      <c r="D17" s="34">
        <v>5</v>
      </c>
      <c r="E17" s="46"/>
      <c r="F17" s="61">
        <f>IFERROR(IF($E$13&lt;&gt;" ",'Summary of Evaluations'!E7," "),0)</f>
        <v>7.2</v>
      </c>
      <c r="G17" s="46"/>
      <c r="H17" s="61">
        <f>IFERROR(IF($G$13&lt;&gt;" ",'Summary of Evaluations'!G7," "),0)</f>
        <v>8.4000000000000021</v>
      </c>
      <c r="I17" s="46"/>
      <c r="J17" s="61">
        <f>IFERROR(IF($I$13&lt;&gt;" ",'Summary of Evaluations'!I7," "),0)</f>
        <v>9.2000000000000011</v>
      </c>
      <c r="K17" s="46"/>
      <c r="L17" s="61">
        <f>IFERROR(IF($K$13&lt;&gt;" ",'Summary of Evaluations'!K7," "),0)</f>
        <v>7.6000000000000005</v>
      </c>
      <c r="M17" s="46"/>
      <c r="N17" s="61" t="str">
        <f>IFERROR(IF($M$13&lt;&gt;" ",'Summary of Evaluations'!M7," "),)</f>
        <v xml:space="preserve"> </v>
      </c>
      <c r="O17" s="46"/>
      <c r="P17" s="61" t="str">
        <f>IFERROR(IF($O$13&lt;&gt;" ",'Summary of Evaluations'!O7," "),0)</f>
        <v xml:space="preserve"> </v>
      </c>
      <c r="Q17" s="46"/>
      <c r="R17" s="61" t="str">
        <f>IFERROR(IF($Q$13&lt;&gt;" ",'Summary of Evaluations'!Q7," "), 0)</f>
        <v xml:space="preserve"> </v>
      </c>
      <c r="S17" s="46"/>
      <c r="T17" s="61" t="str">
        <f>IFERROR(IF($S$13&lt;&gt;" ",'Summary of Evaluations'!S7," "),0)</f>
        <v xml:space="preserve"> </v>
      </c>
      <c r="U17" s="46"/>
      <c r="V17" s="61" t="str">
        <f>IFERROR(IF($U$13&lt;&gt;" ",'Summary of Evaluations'!U7," "),0)</f>
        <v xml:space="preserve"> </v>
      </c>
      <c r="W17" s="46"/>
      <c r="X17" s="61" t="str">
        <f>IFERROR(IF($W$13&lt;&gt;" ",'Summary of Evaluations'!W7," "),0)</f>
        <v xml:space="preserve"> </v>
      </c>
    </row>
    <row r="18" spans="1:24" x14ac:dyDescent="0.8">
      <c r="A18" s="71"/>
      <c r="B18" s="69"/>
      <c r="C18" s="49" t="s">
        <v>5</v>
      </c>
      <c r="D18" s="34">
        <v>5</v>
      </c>
      <c r="E18" s="46"/>
      <c r="F18" s="61">
        <f>IFERROR(IF($E$13&lt;&gt;" ",'Summary of Evaluations'!E8," "),0)</f>
        <v>7.2</v>
      </c>
      <c r="G18" s="46"/>
      <c r="H18" s="61">
        <f>IFERROR(IF($G$13&lt;&gt;" ",'Summary of Evaluations'!G8," "),0)</f>
        <v>8.8000000000000025</v>
      </c>
      <c r="I18" s="46"/>
      <c r="J18" s="61">
        <f>IFERROR(IF($I$13&lt;&gt;" ",'Summary of Evaluations'!I8," "),0)</f>
        <v>8.8000000000000025</v>
      </c>
      <c r="K18" s="46"/>
      <c r="L18" s="61">
        <f>IFERROR(IF($K$13&lt;&gt;" ",'Summary of Evaluations'!K8," "),0)</f>
        <v>6.8000000000000007</v>
      </c>
      <c r="M18" s="46"/>
      <c r="N18" s="61" t="str">
        <f>IFERROR(IF($M$13&lt;&gt;" ",'Summary of Evaluations'!M8," "),)</f>
        <v xml:space="preserve"> </v>
      </c>
      <c r="O18" s="46"/>
      <c r="P18" s="61" t="str">
        <f>IFERROR(IF($O$13&lt;&gt;" ",'Summary of Evaluations'!O8," "),0)</f>
        <v xml:space="preserve"> </v>
      </c>
      <c r="Q18" s="46"/>
      <c r="R18" s="61" t="str">
        <f>IFERROR(IF($Q$13&lt;&gt;" ",'Summary of Evaluations'!Q8," "), 0)</f>
        <v xml:space="preserve"> </v>
      </c>
      <c r="S18" s="46"/>
      <c r="T18" s="61" t="str">
        <f>IFERROR(IF($S$13&lt;&gt;" ",'Summary of Evaluations'!S8," "),0)</f>
        <v xml:space="preserve"> </v>
      </c>
      <c r="U18" s="46"/>
      <c r="V18" s="61" t="str">
        <f>IFERROR(IF($U$13&lt;&gt;" ",'Summary of Evaluations'!U8," "),0)</f>
        <v xml:space="preserve"> </v>
      </c>
      <c r="W18" s="46"/>
      <c r="X18" s="61" t="str">
        <f>IFERROR(IF($W$13&lt;&gt;" ",'Summary of Evaluations'!W8," "),0)</f>
        <v xml:space="preserve"> </v>
      </c>
    </row>
    <row r="19" spans="1:24" ht="48" x14ac:dyDescent="0.8">
      <c r="A19" s="71"/>
      <c r="B19" s="69" t="s">
        <v>15</v>
      </c>
      <c r="C19" s="48" t="s">
        <v>13</v>
      </c>
      <c r="D19" s="34">
        <v>20</v>
      </c>
      <c r="E19" s="46"/>
      <c r="F19" s="61">
        <f>IFERROR(IF($E$13&lt;&gt;" ",'Summary of Evaluations'!E9," "),0)</f>
        <v>7.6000000000000005</v>
      </c>
      <c r="G19" s="46"/>
      <c r="H19" s="61">
        <f>IFERROR(IF($G$13&lt;&gt;" ",'Summary of Evaluations'!G9," "),0)</f>
        <v>9.6000000000000014</v>
      </c>
      <c r="I19" s="46"/>
      <c r="J19" s="61">
        <f>IFERROR(IF($I$13&lt;&gt;" ",'Summary of Evaluations'!I9," "),0)</f>
        <v>8.4000000000000021</v>
      </c>
      <c r="K19" s="46"/>
      <c r="L19" s="61">
        <f>IFERROR(IF($K$13&lt;&gt;" ",'Summary of Evaluations'!K9," "),0)</f>
        <v>7.6000000000000005</v>
      </c>
      <c r="M19" s="46"/>
      <c r="N19" s="61" t="str">
        <f>IFERROR(IF($M$13&lt;&gt;" ",'Summary of Evaluations'!M9," "),)</f>
        <v xml:space="preserve"> </v>
      </c>
      <c r="O19" s="46"/>
      <c r="P19" s="61" t="str">
        <f>IFERROR(IF($O$13&lt;&gt;" ",'Summary of Evaluations'!O9," "),0)</f>
        <v xml:space="preserve"> </v>
      </c>
      <c r="Q19" s="46"/>
      <c r="R19" s="61" t="str">
        <f>IFERROR(IF($Q$13&lt;&gt;" ",'Summary of Evaluations'!Q9," "), 0)</f>
        <v xml:space="preserve"> </v>
      </c>
      <c r="S19" s="46"/>
      <c r="T19" s="61" t="str">
        <f>IFERROR(IF($S$13&lt;&gt;" ",'Summary of Evaluations'!S9," "),0)</f>
        <v xml:space="preserve"> </v>
      </c>
      <c r="U19" s="46"/>
      <c r="V19" s="61" t="str">
        <f>IFERROR(IF($U$13&lt;&gt;" ",'Summary of Evaluations'!U9," "),0)</f>
        <v xml:space="preserve"> </v>
      </c>
      <c r="W19" s="46"/>
      <c r="X19" s="61" t="str">
        <f>IFERROR(IF($W$13&lt;&gt;" ",'Summary of Evaluations'!W9," "),0)</f>
        <v xml:space="preserve"> </v>
      </c>
    </row>
    <row r="20" spans="1:24" x14ac:dyDescent="0.8">
      <c r="A20" s="71"/>
      <c r="B20" s="69"/>
      <c r="C20" s="49" t="s">
        <v>6</v>
      </c>
      <c r="D20" s="34">
        <v>10</v>
      </c>
      <c r="E20" s="46"/>
      <c r="F20" s="61">
        <f>IFERROR(IF($E$13&lt;&gt;" ",'Summary of Evaluations'!E10," "),0)</f>
        <v>8</v>
      </c>
      <c r="G20" s="46"/>
      <c r="H20" s="61">
        <f>IFERROR(IF($G$13&lt;&gt;" ",'Summary of Evaluations'!G10," "),0)</f>
        <v>8.4000000000000021</v>
      </c>
      <c r="I20" s="46"/>
      <c r="J20" s="61">
        <f>IFERROR(IF($I$13&lt;&gt;" ",'Summary of Evaluations'!I10," "),0)</f>
        <v>9.6000000000000014</v>
      </c>
      <c r="K20" s="46"/>
      <c r="L20" s="61">
        <f>IFERROR(IF($K$13&lt;&gt;" ",'Summary of Evaluations'!K10," "),0)</f>
        <v>7.2</v>
      </c>
      <c r="M20" s="46"/>
      <c r="N20" s="61" t="str">
        <f>IFERROR(IF($M$13&lt;&gt;" ",'Summary of Evaluations'!M10," "),)</f>
        <v xml:space="preserve"> </v>
      </c>
      <c r="O20" s="46"/>
      <c r="P20" s="61" t="str">
        <f>IFERROR(IF($O$13&lt;&gt;" ",'Summary of Evaluations'!O10," "),0)</f>
        <v xml:space="preserve"> </v>
      </c>
      <c r="Q20" s="46"/>
      <c r="R20" s="61" t="str">
        <f>IFERROR(IF($Q$13&lt;&gt;" ",'Summary of Evaluations'!Q10," "), 0)</f>
        <v xml:space="preserve"> </v>
      </c>
      <c r="S20" s="46"/>
      <c r="T20" s="61" t="str">
        <f>IFERROR(IF($S$13&lt;&gt;" ",'Summary of Evaluations'!S10," "),0)</f>
        <v xml:space="preserve"> </v>
      </c>
      <c r="U20" s="46"/>
      <c r="V20" s="61" t="str">
        <f>IFERROR(IF($U$13&lt;&gt;" ",'Summary of Evaluations'!U10," "),0)</f>
        <v xml:space="preserve"> </v>
      </c>
      <c r="W20" s="46"/>
      <c r="X20" s="61" t="str">
        <f>IFERROR(IF($W$13&lt;&gt;" ",'Summary of Evaluations'!W10," "),0)</f>
        <v xml:space="preserve"> </v>
      </c>
    </row>
    <row r="21" spans="1:24" x14ac:dyDescent="0.8">
      <c r="A21" s="71"/>
      <c r="B21" s="69"/>
      <c r="C21" s="49" t="s">
        <v>7</v>
      </c>
      <c r="D21" s="34">
        <v>5</v>
      </c>
      <c r="E21" s="46"/>
      <c r="F21" s="61">
        <f>IFERROR(IF($E$13&lt;&gt;" ",'Summary of Evaluations'!E11," "),0)</f>
        <v>8</v>
      </c>
      <c r="G21" s="46"/>
      <c r="H21" s="61">
        <f>IFERROR(IF($G$13&lt;&gt;" ",'Summary of Evaluations'!G11," "),0)</f>
        <v>8.4000000000000021</v>
      </c>
      <c r="I21" s="46"/>
      <c r="J21" s="61">
        <f>IFERROR(IF($I$13&lt;&gt;" ",'Summary of Evaluations'!I11," "),0)</f>
        <v>8</v>
      </c>
      <c r="K21" s="46"/>
      <c r="L21" s="61">
        <f>IFERROR(IF($K$13&lt;&gt;" ",'Summary of Evaluations'!K11," "),0)</f>
        <v>7.6000000000000005</v>
      </c>
      <c r="M21" s="46"/>
      <c r="N21" s="61" t="str">
        <f>IFERROR(IF($M$13&lt;&gt;" ",'Summary of Evaluations'!M11," "),)</f>
        <v xml:space="preserve"> </v>
      </c>
      <c r="O21" s="46"/>
      <c r="P21" s="61" t="str">
        <f>IFERROR(IF($O$13&lt;&gt;" ",'Summary of Evaluations'!O11," "),0)</f>
        <v xml:space="preserve"> </v>
      </c>
      <c r="Q21" s="46"/>
      <c r="R21" s="61" t="str">
        <f>IFERROR(IF($Q$13&lt;&gt;" ",'Summary of Evaluations'!Q11," "), 0)</f>
        <v xml:space="preserve"> </v>
      </c>
      <c r="S21" s="46"/>
      <c r="T21" s="61" t="str">
        <f>IFERROR(IF($S$13&lt;&gt;" ",'Summary of Evaluations'!S11," "),0)</f>
        <v xml:space="preserve"> </v>
      </c>
      <c r="U21" s="46"/>
      <c r="V21" s="61" t="str">
        <f>IFERROR(IF($U$13&lt;&gt;" ",'Summary of Evaluations'!U11," "),0)</f>
        <v xml:space="preserve"> </v>
      </c>
      <c r="W21" s="46"/>
      <c r="X21" s="61" t="str">
        <f>IFERROR(IF($W$13&lt;&gt;" ",'Summary of Evaluations'!W11," "),0)</f>
        <v xml:space="preserve"> </v>
      </c>
    </row>
    <row r="22" spans="1:24" x14ac:dyDescent="0.8">
      <c r="A22" s="71"/>
      <c r="B22" s="69"/>
      <c r="C22" s="49" t="s">
        <v>8</v>
      </c>
      <c r="D22" s="34">
        <v>10</v>
      </c>
      <c r="E22" s="46"/>
      <c r="F22" s="61">
        <f>IFERROR(IF($E$13&lt;&gt;" ",'Summary of Evaluations'!E12," "),0)</f>
        <v>8.4000000000000021</v>
      </c>
      <c r="G22" s="46"/>
      <c r="H22" s="61">
        <f>IFERROR(IF($G$13&lt;&gt;" ",'Summary of Evaluations'!G12," "),0)</f>
        <v>8.8000000000000025</v>
      </c>
      <c r="I22" s="46"/>
      <c r="J22" s="61">
        <f>IFERROR(IF($I$13&lt;&gt;" ",'Summary of Evaluations'!I12," "),0)</f>
        <v>8</v>
      </c>
      <c r="K22" s="46"/>
      <c r="L22" s="61">
        <f>IFERROR(IF($K$13&lt;&gt;" ",'Summary of Evaluations'!K12," "),0)</f>
        <v>6.4</v>
      </c>
      <c r="M22" s="46"/>
      <c r="N22" s="61" t="str">
        <f>IFERROR(IF($M$13&lt;&gt;" ",'Summary of Evaluations'!M12," "),)</f>
        <v xml:space="preserve"> </v>
      </c>
      <c r="O22" s="46"/>
      <c r="P22" s="61" t="str">
        <f>IFERROR(IF($O$13&lt;&gt;" ",'Summary of Evaluations'!O12," "),0)</f>
        <v xml:space="preserve"> </v>
      </c>
      <c r="Q22" s="46"/>
      <c r="R22" s="61" t="str">
        <f>IFERROR(IF($Q$13&lt;&gt;" ",'Summary of Evaluations'!Q12," "), 0)</f>
        <v xml:space="preserve"> </v>
      </c>
      <c r="S22" s="46"/>
      <c r="T22" s="61" t="str">
        <f>IFERROR(IF($S$13&lt;&gt;" ",'Summary of Evaluations'!S12," "),0)</f>
        <v xml:space="preserve"> </v>
      </c>
      <c r="U22" s="46"/>
      <c r="V22" s="61" t="str">
        <f>IFERROR(IF($U$13&lt;&gt;" ",'Summary of Evaluations'!U12," "),0)</f>
        <v xml:space="preserve"> </v>
      </c>
      <c r="W22" s="46"/>
      <c r="X22" s="61" t="str">
        <f>IFERROR(IF($W$13&lt;&gt;" ",'Summary of Evaluations'!W12," "),0)</f>
        <v xml:space="preserve"> </v>
      </c>
    </row>
    <row r="23" spans="1:24" x14ac:dyDescent="0.8">
      <c r="A23" s="71"/>
      <c r="B23" s="69"/>
      <c r="C23" s="49" t="s">
        <v>9</v>
      </c>
      <c r="D23" s="34">
        <v>10</v>
      </c>
      <c r="E23" s="46"/>
      <c r="F23" s="61">
        <f>IFERROR(IF($E$13&lt;&gt;" ",'Summary of Evaluations'!E13," "),0)</f>
        <v>7.6000000000000005</v>
      </c>
      <c r="G23" s="46"/>
      <c r="H23" s="61">
        <f>IFERROR(IF($G$13&lt;&gt;" ",'Summary of Evaluations'!G13," "),0)</f>
        <v>9.6000000000000014</v>
      </c>
      <c r="I23" s="46"/>
      <c r="J23" s="61">
        <f>IFERROR(IF($I$13&lt;&gt;" ",'Summary of Evaluations'!I13," "),0)</f>
        <v>8.4000000000000021</v>
      </c>
      <c r="K23" s="46"/>
      <c r="L23" s="61">
        <f>IFERROR(IF($K$13&lt;&gt;" ",'Summary of Evaluations'!K13," "),0)</f>
        <v>7.2</v>
      </c>
      <c r="M23" s="46"/>
      <c r="N23" s="61" t="str">
        <f>IFERROR(IF($M$13&lt;&gt;" ",'Summary of Evaluations'!M13," "),)</f>
        <v xml:space="preserve"> </v>
      </c>
      <c r="O23" s="46"/>
      <c r="P23" s="61" t="str">
        <f>IFERROR(IF($O$13&lt;&gt;" ",'Summary of Evaluations'!O13," "),0)</f>
        <v xml:space="preserve"> </v>
      </c>
      <c r="Q23" s="46"/>
      <c r="R23" s="61" t="str">
        <f>IFERROR(IF($Q$13&lt;&gt;" ",'Summary of Evaluations'!Q13," "), 0)</f>
        <v xml:space="preserve"> </v>
      </c>
      <c r="S23" s="46"/>
      <c r="T23" s="61" t="str">
        <f>IFERROR(IF($S$13&lt;&gt;" ",'Summary of Evaluations'!S13," "),0)</f>
        <v xml:space="preserve"> </v>
      </c>
      <c r="U23" s="46"/>
      <c r="V23" s="61" t="str">
        <f>IFERROR(IF($U$13&lt;&gt;" ",'Summary of Evaluations'!U13," "),0)</f>
        <v xml:space="preserve"> </v>
      </c>
      <c r="W23" s="46"/>
      <c r="X23" s="61" t="str">
        <f>IFERROR(IF($W$13&lt;&gt;" ",'Summary of Evaluations'!W13," "),0)</f>
        <v xml:space="preserve"> </v>
      </c>
    </row>
    <row r="24" spans="1:24" x14ac:dyDescent="0.8">
      <c r="A24" s="71"/>
      <c r="B24" s="69"/>
      <c r="C24" s="49" t="s">
        <v>10</v>
      </c>
      <c r="D24" s="34">
        <v>5</v>
      </c>
      <c r="E24" s="46"/>
      <c r="F24" s="61">
        <f>IFERROR(IF($E$13&lt;&gt;" ",'Summary of Evaluations'!E14," "),0)</f>
        <v>7.2</v>
      </c>
      <c r="G24" s="46"/>
      <c r="H24" s="61">
        <f>IFERROR(IF($G$13&lt;&gt;" ",'Summary of Evaluations'!G14," "),0)</f>
        <v>8.4000000000000021</v>
      </c>
      <c r="I24" s="46"/>
      <c r="J24" s="61">
        <f>IFERROR(IF($I$13&lt;&gt;" ",'Summary of Evaluations'!I14," "),0)</f>
        <v>7.6000000000000005</v>
      </c>
      <c r="K24" s="46"/>
      <c r="L24" s="61">
        <f>IFERROR(IF($K$13&lt;&gt;" ",'Summary of Evaluations'!K14," "),0)</f>
        <v>8.4000000000000021</v>
      </c>
      <c r="M24" s="46"/>
      <c r="N24" s="61" t="str">
        <f>IFERROR(IF($M$13&lt;&gt;" ",'Summary of Evaluations'!M14," "),)</f>
        <v xml:space="preserve"> </v>
      </c>
      <c r="O24" s="46"/>
      <c r="P24" s="61" t="str">
        <f>IFERROR(IF($O$13&lt;&gt;" ",'Summary of Evaluations'!O14," "),0)</f>
        <v xml:space="preserve"> </v>
      </c>
      <c r="Q24" s="46"/>
      <c r="R24" s="61" t="str">
        <f>IFERROR(IF($Q$13&lt;&gt;" ",'Summary of Evaluations'!Q14," "), 0)</f>
        <v xml:space="preserve"> </v>
      </c>
      <c r="S24" s="46"/>
      <c r="T24" s="61" t="str">
        <f>IFERROR(IF($S$13&lt;&gt;" ",'Summary of Evaluations'!S14," "),0)</f>
        <v xml:space="preserve"> </v>
      </c>
      <c r="U24" s="46"/>
      <c r="V24" s="61" t="str">
        <f>IFERROR(IF($U$13&lt;&gt;" ",'Summary of Evaluations'!U14," "),0)</f>
        <v xml:space="preserve"> </v>
      </c>
      <c r="W24" s="46"/>
      <c r="X24" s="61" t="str">
        <f>IFERROR(IF($W$13&lt;&gt;" ",'Summary of Evaluations'!W14," "),0)</f>
        <v xml:space="preserve"> </v>
      </c>
    </row>
    <row r="25" spans="1:24" ht="96" x14ac:dyDescent="0.8">
      <c r="A25" s="31" t="s">
        <v>65</v>
      </c>
      <c r="B25" s="32" t="s">
        <v>66</v>
      </c>
      <c r="C25" s="32" t="s">
        <v>67</v>
      </c>
      <c r="D25" s="45">
        <v>20</v>
      </c>
      <c r="E25" s="37"/>
      <c r="F25" s="61">
        <f>+(E25/5*100)*($D$25/100)</f>
        <v>0</v>
      </c>
      <c r="G25" s="37"/>
      <c r="H25" s="61">
        <f>+(G25/5*100)*($D$25/100)</f>
        <v>0</v>
      </c>
      <c r="I25" s="37"/>
      <c r="J25" s="61">
        <f>+(I25/5*100)*($D$25/100)</f>
        <v>0</v>
      </c>
      <c r="K25" s="37"/>
      <c r="L25" s="61">
        <f>+(K25/5*100)*($D$25/100)</f>
        <v>0</v>
      </c>
      <c r="M25" s="37"/>
      <c r="N25" s="61">
        <f>+(M25/5*100)*($D$25/100)</f>
        <v>0</v>
      </c>
      <c r="O25" s="37"/>
      <c r="P25" s="61">
        <f>+(O25/5*100)*($D$25/100)</f>
        <v>0</v>
      </c>
      <c r="Q25" s="37"/>
      <c r="R25" s="61">
        <f>+(Q25/5*100)*($D$25/100)</f>
        <v>0</v>
      </c>
      <c r="S25" s="37"/>
      <c r="T25" s="61">
        <f>+(S25/5*100)*($D$25/100)</f>
        <v>0</v>
      </c>
      <c r="U25" s="37"/>
      <c r="V25" s="61">
        <f>+(U25/5*100)*($D$25/100)</f>
        <v>0</v>
      </c>
      <c r="W25" s="37"/>
      <c r="X25" s="61">
        <f>+(W25/5*100)*($D$25/100)</f>
        <v>0</v>
      </c>
    </row>
    <row r="26" spans="1:24" x14ac:dyDescent="0.8"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</row>
    <row r="27" spans="1:24" x14ac:dyDescent="0.8">
      <c r="C27" s="35" t="s">
        <v>16</v>
      </c>
      <c r="D27" s="20"/>
      <c r="E27" s="20"/>
      <c r="F27" s="33">
        <f>IFERROR(SUM(F16:F25),0)</f>
        <v>69.2</v>
      </c>
      <c r="G27" s="20"/>
      <c r="H27" s="33">
        <f>IFERROR(SUM(H16:H25),0)</f>
        <v>77.600000000000023</v>
      </c>
      <c r="I27" s="20"/>
      <c r="J27" s="33">
        <f>IFERROR(SUM(J16:J25),0)</f>
        <v>76.400000000000006</v>
      </c>
      <c r="K27" s="20"/>
      <c r="L27" s="33">
        <f>IFERROR(SUM(L16:L25),0)</f>
        <v>66.800000000000011</v>
      </c>
      <c r="M27" s="20"/>
      <c r="N27" s="33">
        <f>IFERROR(SUM(N16:N25),0)</f>
        <v>0</v>
      </c>
      <c r="O27" s="20"/>
      <c r="P27" s="33">
        <f>IFERROR(SUM(P16:P25),0)</f>
        <v>0</v>
      </c>
      <c r="Q27" s="20"/>
      <c r="R27" s="33">
        <f>IFERROR(SUM(R16:R25),0)</f>
        <v>0</v>
      </c>
      <c r="S27" s="20"/>
      <c r="T27" s="33">
        <f>IFERROR(SUM(T16:T25),0)</f>
        <v>0</v>
      </c>
      <c r="U27" s="20"/>
      <c r="V27" s="33">
        <f>IFERROR(SUM(V16:V25),0)</f>
        <v>0</v>
      </c>
      <c r="W27" s="20"/>
      <c r="X27" s="33">
        <f>IFERROR(SUM(X16:X25),0)</f>
        <v>0</v>
      </c>
    </row>
  </sheetData>
  <mergeCells count="39">
    <mergeCell ref="D9:G9"/>
    <mergeCell ref="D10:G10"/>
    <mergeCell ref="W13:X13"/>
    <mergeCell ref="W14:W15"/>
    <mergeCell ref="X14:X15"/>
    <mergeCell ref="S13:T13"/>
    <mergeCell ref="S14:S15"/>
    <mergeCell ref="T14:T15"/>
    <mergeCell ref="U13:V13"/>
    <mergeCell ref="U14:U15"/>
    <mergeCell ref="V14:V15"/>
    <mergeCell ref="O13:P13"/>
    <mergeCell ref="O14:O15"/>
    <mergeCell ref="P14:P15"/>
    <mergeCell ref="Q13:R13"/>
    <mergeCell ref="Q14:Q15"/>
    <mergeCell ref="R14:R15"/>
    <mergeCell ref="K13:L13"/>
    <mergeCell ref="K14:K15"/>
    <mergeCell ref="L14:L15"/>
    <mergeCell ref="M13:N13"/>
    <mergeCell ref="M14:M15"/>
    <mergeCell ref="N14:N15"/>
    <mergeCell ref="E13:F13"/>
    <mergeCell ref="G13:H13"/>
    <mergeCell ref="G14:G15"/>
    <mergeCell ref="H14:H15"/>
    <mergeCell ref="I13:J13"/>
    <mergeCell ref="I14:I15"/>
    <mergeCell ref="J14:J15"/>
    <mergeCell ref="B17:B18"/>
    <mergeCell ref="B19:B24"/>
    <mergeCell ref="A16:A24"/>
    <mergeCell ref="F14:F15"/>
    <mergeCell ref="A14:A15"/>
    <mergeCell ref="B14:B15"/>
    <mergeCell ref="C14:C15"/>
    <mergeCell ref="D14:D15"/>
    <mergeCell ref="E14:E1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ACA9-931C-43F5-883C-F5837EED9361}">
  <dimension ref="A1:X18"/>
  <sheetViews>
    <sheetView zoomScale="65" zoomScaleNormal="65" workbookViewId="0">
      <selection activeCell="B3" sqref="B3"/>
    </sheetView>
  </sheetViews>
  <sheetFormatPr defaultRowHeight="16" x14ac:dyDescent="0.8"/>
  <cols>
    <col min="1" max="1" width="28" style="2" bestFit="1" customWidth="1"/>
    <col min="2" max="2" width="48.76953125" style="2" customWidth="1"/>
    <col min="3" max="3" width="7.90625" style="2" bestFit="1" customWidth="1"/>
    <col min="4" max="23" width="10.6796875" style="2" customWidth="1"/>
    <col min="24" max="24" width="12.04296875" style="2" customWidth="1"/>
    <col min="25" max="16384" width="8.7265625" style="2"/>
  </cols>
  <sheetData>
    <row r="1" spans="1:24" x14ac:dyDescent="0.8">
      <c r="A1" s="1" t="s">
        <v>18</v>
      </c>
    </row>
    <row r="2" spans="1:24" x14ac:dyDescent="0.8">
      <c r="A2" s="1" t="s">
        <v>19</v>
      </c>
    </row>
    <row r="3" spans="1:24" x14ac:dyDescent="0.8">
      <c r="A3" s="1" t="s">
        <v>20</v>
      </c>
      <c r="B3" s="4" t="str">
        <f>Information!B3</f>
        <v>February 14, 2020</v>
      </c>
      <c r="C3" s="4"/>
      <c r="D3" s="78" t="s">
        <v>23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4" x14ac:dyDescent="0.8">
      <c r="D4" s="79" t="str">
        <f>Information!B14</f>
        <v>Amtech Inc</v>
      </c>
      <c r="E4" s="80"/>
      <c r="F4" s="79" t="str">
        <f>Information!B15</f>
        <v>MIT Consulting</v>
      </c>
      <c r="G4" s="80"/>
      <c r="H4" s="79" t="str">
        <f>Information!B16</f>
        <v>Agile Co.</v>
      </c>
      <c r="I4" s="80"/>
      <c r="J4" s="79" t="str">
        <f>Information!B17</f>
        <v>InfoTech Solutions</v>
      </c>
      <c r="K4" s="80"/>
      <c r="L4" s="79" t="str">
        <f>Information!B18</f>
        <v>Company 5</v>
      </c>
      <c r="M4" s="80"/>
      <c r="N4" s="79" t="str">
        <f>Information!B19</f>
        <v>Company 6</v>
      </c>
      <c r="O4" s="80"/>
      <c r="P4" s="79" t="str">
        <f>Information!B20</f>
        <v>Company 7</v>
      </c>
      <c r="Q4" s="80"/>
      <c r="R4" s="79" t="str">
        <f>Information!B21</f>
        <v>Company 8</v>
      </c>
      <c r="S4" s="80"/>
      <c r="T4" s="79" t="str">
        <f>Information!B22</f>
        <v>Company 9</v>
      </c>
      <c r="U4" s="80"/>
      <c r="V4" s="81" t="str">
        <f>Information!B23</f>
        <v>Company 10</v>
      </c>
      <c r="W4" s="81"/>
    </row>
    <row r="5" spans="1:24" ht="32" x14ac:dyDescent="0.8">
      <c r="A5" s="6" t="s">
        <v>0</v>
      </c>
      <c r="B5" s="6" t="s">
        <v>1</v>
      </c>
      <c r="C5" s="16" t="s">
        <v>2</v>
      </c>
      <c r="D5" s="24" t="s">
        <v>57</v>
      </c>
      <c r="E5" s="24" t="s">
        <v>56</v>
      </c>
      <c r="F5" s="24" t="s">
        <v>57</v>
      </c>
      <c r="G5" s="24" t="s">
        <v>56</v>
      </c>
      <c r="H5" s="24" t="s">
        <v>57</v>
      </c>
      <c r="I5" s="24" t="s">
        <v>56</v>
      </c>
      <c r="J5" s="24" t="s">
        <v>57</v>
      </c>
      <c r="K5" s="24" t="s">
        <v>56</v>
      </c>
      <c r="L5" s="24" t="s">
        <v>57</v>
      </c>
      <c r="M5" s="24" t="s">
        <v>56</v>
      </c>
      <c r="N5" s="24" t="s">
        <v>57</v>
      </c>
      <c r="O5" s="24" t="s">
        <v>56</v>
      </c>
      <c r="P5" s="24" t="s">
        <v>57</v>
      </c>
      <c r="Q5" s="24" t="s">
        <v>56</v>
      </c>
      <c r="R5" s="24" t="s">
        <v>57</v>
      </c>
      <c r="S5" s="24" t="s">
        <v>56</v>
      </c>
      <c r="T5" s="24" t="s">
        <v>57</v>
      </c>
      <c r="U5" s="24" t="s">
        <v>56</v>
      </c>
      <c r="V5" s="24" t="s">
        <v>57</v>
      </c>
      <c r="W5" s="24" t="s">
        <v>56</v>
      </c>
      <c r="X5" s="3"/>
    </row>
    <row r="6" spans="1:24" ht="32" x14ac:dyDescent="0.8">
      <c r="A6" s="8" t="s">
        <v>4</v>
      </c>
      <c r="B6" s="9" t="s">
        <v>11</v>
      </c>
      <c r="C6" s="34">
        <v>10</v>
      </c>
      <c r="D6" s="21">
        <f>IFERROR(AVERAGE('Evaluator #1'!C8,'Evaluator #2'!C8,'Evaluator #3'!C8,'Evaluator #4'!C8,'Evaluator #5'!C8),0)</f>
        <v>4</v>
      </c>
      <c r="E6" s="39">
        <f>(D6/5*100)*($C$6/100)</f>
        <v>8</v>
      </c>
      <c r="F6" s="61">
        <f>IFERROR(AVERAGE('Evaluator #1'!D8,'Evaluator #2'!D8,'Evaluator #3'!D8,'Evaluator #4'!D8,'Evaluator #5'!D8),0)</f>
        <v>3.6</v>
      </c>
      <c r="G6" s="39">
        <f>(F6/5*100)*($C$6/100)</f>
        <v>7.2</v>
      </c>
      <c r="H6" s="61">
        <f>IFERROR(AVERAGE('Evaluator #1'!E8,'Evaluator #2'!E8,'Evaluator #3'!E8,'Evaluator #4'!E8,'Evaluator #5'!E8),0)</f>
        <v>4.2</v>
      </c>
      <c r="I6" s="39">
        <f>(H6/5*100)*($C$6/100)</f>
        <v>8.4000000000000021</v>
      </c>
      <c r="J6" s="61">
        <f>IFERROR(AVERAGE('Evaluator #1'!F8,'Evaluator #2'!F8,'Evaluator #3'!F8,'Evaluator #4'!F8,'Evaluator #5'!F8),0)</f>
        <v>4</v>
      </c>
      <c r="K6" s="39">
        <f>(J6/5*100)*($C$6/100)</f>
        <v>8</v>
      </c>
      <c r="L6" s="61">
        <f>IFERROR(AVERAGE('Evaluator #1'!G8,'Evaluator #2'!G8,'Evaluator #3'!G8,'Evaluator #4'!G8,'Evaluator #5'!G8),0)</f>
        <v>0</v>
      </c>
      <c r="M6" s="39">
        <f>(L6/5*100)*($C$6/100)</f>
        <v>0</v>
      </c>
      <c r="N6" s="61">
        <f>IFERROR(AVERAGE('Evaluator #1'!H8,'Evaluator #2'!H8,'Evaluator #3'!H8,'Evaluator #4'!H8,'Evaluator #5'!H8),0)</f>
        <v>0</v>
      </c>
      <c r="O6" s="39">
        <f>(N6/5*100)*($C$6/100)</f>
        <v>0</v>
      </c>
      <c r="P6" s="61">
        <f>IFERROR(AVERAGE('Evaluator #1'!I8,'Evaluator #2'!I8,'Evaluator #3'!I8,'Evaluator #4'!I8,'Evaluator #5'!I8),0)</f>
        <v>0</v>
      </c>
      <c r="Q6" s="39">
        <f>(P6/5*100)*($C$6/100)</f>
        <v>0</v>
      </c>
      <c r="R6" s="61">
        <f>IFERROR(AVERAGE('Evaluator #1'!J8,'Evaluator #2'!J8,'Evaluator #3'!J8,'Evaluator #4'!J8,'Evaluator #5'!J8),0)</f>
        <v>0</v>
      </c>
      <c r="S6" s="39">
        <f>(R6/5*100)*($C$6/100)</f>
        <v>0</v>
      </c>
      <c r="T6" s="61">
        <f>IFERROR(AVERAGE('Evaluator #1'!K8,'Evaluator #2'!K8,'Evaluator #3'!K8,'Evaluator #4'!K8,'Evaluator #5'!K8),0)</f>
        <v>0</v>
      </c>
      <c r="U6" s="39">
        <f>(T6/5*100)*($C$6/100)</f>
        <v>0</v>
      </c>
      <c r="V6" s="61">
        <f>IFERROR(AVERAGE('Evaluator #1'!L8,'Evaluator #2'!L8,'Evaluator #3'!L8,'Evaluator #4'!L8,'Evaluator #5'!L8),0)</f>
        <v>0</v>
      </c>
      <c r="W6" s="39">
        <f>(V6/5*100)*($C$6/100)</f>
        <v>0</v>
      </c>
    </row>
    <row r="7" spans="1:24" ht="32" x14ac:dyDescent="0.8">
      <c r="A7" s="69" t="s">
        <v>14</v>
      </c>
      <c r="B7" s="9" t="s">
        <v>12</v>
      </c>
      <c r="C7" s="34">
        <v>5</v>
      </c>
      <c r="D7" s="61">
        <f>IFERROR(AVERAGE('Evaluator #1'!C9,'Evaluator #2'!C9,'Evaluator #3'!C9,'Evaluator #4'!C9,'Evaluator #5'!C9),0)</f>
        <v>3.6</v>
      </c>
      <c r="E7" s="39">
        <f t="shared" ref="E7:E14" si="0">(D7/5*100)*($C$6/100)</f>
        <v>7.2</v>
      </c>
      <c r="F7" s="61">
        <f>IFERROR(AVERAGE('Evaluator #1'!D9,'Evaluator #2'!D9,'Evaluator #3'!D9,'Evaluator #4'!D9,'Evaluator #5'!D9),0)</f>
        <v>4.2</v>
      </c>
      <c r="G7" s="39">
        <f t="shared" ref="G7:G14" si="1">(F7/5*100)*($C$6/100)</f>
        <v>8.4000000000000021</v>
      </c>
      <c r="H7" s="61">
        <f>IFERROR(AVERAGE('Evaluator #1'!E9,'Evaluator #2'!E9,'Evaluator #3'!E9,'Evaluator #4'!E9,'Evaluator #5'!E9),0)</f>
        <v>4.5999999999999996</v>
      </c>
      <c r="I7" s="39">
        <f t="shared" ref="I7:I14" si="2">(H7/5*100)*($C$6/100)</f>
        <v>9.2000000000000011</v>
      </c>
      <c r="J7" s="61">
        <f>IFERROR(AVERAGE('Evaluator #1'!F9,'Evaluator #2'!F9,'Evaluator #3'!F9,'Evaluator #4'!F9,'Evaluator #5'!F9),0)</f>
        <v>3.8</v>
      </c>
      <c r="K7" s="39">
        <f t="shared" ref="K7:K14" si="3">(J7/5*100)*($C$6/100)</f>
        <v>7.6000000000000005</v>
      </c>
      <c r="L7" s="61">
        <f>IFERROR(AVERAGE('Evaluator #1'!G9,'Evaluator #2'!G9,'Evaluator #3'!G9,'Evaluator #4'!G9,'Evaluator #5'!G9),0)</f>
        <v>0</v>
      </c>
      <c r="M7" s="39">
        <f t="shared" ref="M7:M14" si="4">(L7/5*100)*($C$6/100)</f>
        <v>0</v>
      </c>
      <c r="N7" s="61">
        <f>IFERROR(AVERAGE('Evaluator #1'!H9,'Evaluator #2'!H9,'Evaluator #3'!H9,'Evaluator #4'!H9,'Evaluator #5'!H9),0)</f>
        <v>0</v>
      </c>
      <c r="O7" s="39">
        <f t="shared" ref="O7:O14" si="5">(N7/5*100)*($C$6/100)</f>
        <v>0</v>
      </c>
      <c r="P7" s="61">
        <f>IFERROR(AVERAGE('Evaluator #1'!I9,'Evaluator #2'!I9,'Evaluator #3'!I9,'Evaluator #4'!I9,'Evaluator #5'!I9),0)</f>
        <v>0</v>
      </c>
      <c r="Q7" s="39">
        <f t="shared" ref="Q7:Q14" si="6">(P7/5*100)*($C$6/100)</f>
        <v>0</v>
      </c>
      <c r="R7" s="61">
        <f>IFERROR(AVERAGE('Evaluator #1'!J9,'Evaluator #2'!J9,'Evaluator #3'!J9,'Evaluator #4'!J9,'Evaluator #5'!J9),0)</f>
        <v>0</v>
      </c>
      <c r="S7" s="39">
        <f t="shared" ref="S7:S14" si="7">(R7/5*100)*($C$6/100)</f>
        <v>0</v>
      </c>
      <c r="T7" s="61">
        <f>IFERROR(AVERAGE('Evaluator #1'!K9,'Evaluator #2'!K9,'Evaluator #3'!K9,'Evaluator #4'!K9,'Evaluator #5'!K9),0)</f>
        <v>0</v>
      </c>
      <c r="U7" s="39">
        <f t="shared" ref="U7:U14" si="8">(T7/5*100)*($C$6/100)</f>
        <v>0</v>
      </c>
      <c r="V7" s="61">
        <f>IFERROR(AVERAGE('Evaluator #1'!L9,'Evaluator #2'!L9,'Evaluator #3'!L9,'Evaluator #4'!L9,'Evaluator #5'!L9),0)</f>
        <v>0</v>
      </c>
      <c r="W7" s="39">
        <f t="shared" ref="W7:W14" si="9">(V7/5*100)*($C$6/100)</f>
        <v>0</v>
      </c>
    </row>
    <row r="8" spans="1:24" x14ac:dyDescent="0.8">
      <c r="A8" s="69"/>
      <c r="B8" s="10" t="s">
        <v>5</v>
      </c>
      <c r="C8" s="34">
        <v>5</v>
      </c>
      <c r="D8" s="61">
        <f>IFERROR(AVERAGE('Evaluator #1'!C10,'Evaluator #2'!C10,'Evaluator #3'!C10,'Evaluator #4'!C10,'Evaluator #5'!C10),0)</f>
        <v>3.6</v>
      </c>
      <c r="E8" s="39">
        <f t="shared" si="0"/>
        <v>7.2</v>
      </c>
      <c r="F8" s="61">
        <f>IFERROR(AVERAGE('Evaluator #1'!D10,'Evaluator #2'!D10,'Evaluator #3'!D10,'Evaluator #4'!D10,'Evaluator #5'!D10),0)</f>
        <v>4.4000000000000004</v>
      </c>
      <c r="G8" s="39">
        <f t="shared" si="1"/>
        <v>8.8000000000000025</v>
      </c>
      <c r="H8" s="61">
        <f>IFERROR(AVERAGE('Evaluator #1'!E10,'Evaluator #2'!E10,'Evaluator #3'!E10,'Evaluator #4'!E10,'Evaluator #5'!E10),0)</f>
        <v>4.4000000000000004</v>
      </c>
      <c r="I8" s="39">
        <f t="shared" si="2"/>
        <v>8.8000000000000025</v>
      </c>
      <c r="J8" s="61">
        <f>IFERROR(AVERAGE('Evaluator #1'!F10,'Evaluator #2'!F10,'Evaluator #3'!F10,'Evaluator #4'!F10,'Evaluator #5'!F10),0)</f>
        <v>3.4</v>
      </c>
      <c r="K8" s="39">
        <f t="shared" si="3"/>
        <v>6.8000000000000007</v>
      </c>
      <c r="L8" s="61">
        <f>IFERROR(AVERAGE('Evaluator #1'!G10,'Evaluator #2'!G10,'Evaluator #3'!G10,'Evaluator #4'!G10,'Evaluator #5'!G10),0)</f>
        <v>0</v>
      </c>
      <c r="M8" s="39">
        <f t="shared" si="4"/>
        <v>0</v>
      </c>
      <c r="N8" s="61">
        <f>IFERROR(AVERAGE('Evaluator #1'!H10,'Evaluator #2'!H10,'Evaluator #3'!H10,'Evaluator #4'!H10,'Evaluator #5'!H10),0)</f>
        <v>0</v>
      </c>
      <c r="O8" s="39">
        <f t="shared" si="5"/>
        <v>0</v>
      </c>
      <c r="P8" s="61">
        <f>IFERROR(AVERAGE('Evaluator #1'!I10,'Evaluator #2'!I10,'Evaluator #3'!I10,'Evaluator #4'!I10,'Evaluator #5'!I10),0)</f>
        <v>0</v>
      </c>
      <c r="Q8" s="39">
        <f t="shared" si="6"/>
        <v>0</v>
      </c>
      <c r="R8" s="61">
        <f>IFERROR(AVERAGE('Evaluator #1'!J10,'Evaluator #2'!J10,'Evaluator #3'!J10,'Evaluator #4'!J10,'Evaluator #5'!J10),0)</f>
        <v>0</v>
      </c>
      <c r="S8" s="39">
        <f t="shared" si="7"/>
        <v>0</v>
      </c>
      <c r="T8" s="61">
        <f>IFERROR(AVERAGE('Evaluator #1'!K10,'Evaluator #2'!K10,'Evaluator #3'!K10,'Evaluator #4'!K10,'Evaluator #5'!K10),0)</f>
        <v>0</v>
      </c>
      <c r="U8" s="39">
        <f t="shared" si="8"/>
        <v>0</v>
      </c>
      <c r="V8" s="61">
        <f>IFERROR(AVERAGE('Evaluator #1'!L10,'Evaluator #2'!L10,'Evaluator #3'!L10,'Evaluator #4'!L10,'Evaluator #5'!L10),0)</f>
        <v>0</v>
      </c>
      <c r="W8" s="39">
        <f t="shared" si="9"/>
        <v>0</v>
      </c>
    </row>
    <row r="9" spans="1:24" ht="32" x14ac:dyDescent="0.8">
      <c r="A9" s="69" t="s">
        <v>15</v>
      </c>
      <c r="B9" s="9" t="s">
        <v>13</v>
      </c>
      <c r="C9" s="34">
        <v>20</v>
      </c>
      <c r="D9" s="61">
        <f>IFERROR(AVERAGE('Evaluator #1'!C11,'Evaluator #2'!C11,'Evaluator #3'!C11,'Evaluator #4'!C11,'Evaluator #5'!C11),0)</f>
        <v>3.8</v>
      </c>
      <c r="E9" s="39">
        <f t="shared" si="0"/>
        <v>7.6000000000000005</v>
      </c>
      <c r="F9" s="61">
        <f>IFERROR(AVERAGE('Evaluator #1'!D11,'Evaluator #2'!D11,'Evaluator #3'!D11,'Evaluator #4'!D11,'Evaluator #5'!D11),0)</f>
        <v>4.8</v>
      </c>
      <c r="G9" s="39">
        <f t="shared" si="1"/>
        <v>9.6000000000000014</v>
      </c>
      <c r="H9" s="61">
        <f>IFERROR(AVERAGE('Evaluator #1'!E11,'Evaluator #2'!E11,'Evaluator #3'!E11,'Evaluator #4'!E11,'Evaluator #5'!E11),0)</f>
        <v>4.2</v>
      </c>
      <c r="I9" s="39">
        <f t="shared" si="2"/>
        <v>8.4000000000000021</v>
      </c>
      <c r="J9" s="61">
        <f>IFERROR(AVERAGE('Evaluator #1'!F11,'Evaluator #2'!F11,'Evaluator #3'!F11,'Evaluator #4'!F11,'Evaluator #5'!F11),0)</f>
        <v>3.8</v>
      </c>
      <c r="K9" s="39">
        <f t="shared" si="3"/>
        <v>7.6000000000000005</v>
      </c>
      <c r="L9" s="61">
        <f>IFERROR(AVERAGE('Evaluator #1'!G11,'Evaluator #2'!G11,'Evaluator #3'!G11,'Evaluator #4'!G11,'Evaluator #5'!G11),0)</f>
        <v>0</v>
      </c>
      <c r="M9" s="39">
        <f t="shared" si="4"/>
        <v>0</v>
      </c>
      <c r="N9" s="61">
        <f>IFERROR(AVERAGE('Evaluator #1'!H11,'Evaluator #2'!H11,'Evaluator #3'!H11,'Evaluator #4'!H11,'Evaluator #5'!H11),0)</f>
        <v>0</v>
      </c>
      <c r="O9" s="39">
        <f t="shared" si="5"/>
        <v>0</v>
      </c>
      <c r="P9" s="61">
        <f>IFERROR(AVERAGE('Evaluator #1'!I11,'Evaluator #2'!I11,'Evaluator #3'!I11,'Evaluator #4'!I11,'Evaluator #5'!I11),0)</f>
        <v>0</v>
      </c>
      <c r="Q9" s="39">
        <f t="shared" si="6"/>
        <v>0</v>
      </c>
      <c r="R9" s="61">
        <f>IFERROR(AVERAGE('Evaluator #1'!J11,'Evaluator #2'!J11,'Evaluator #3'!J11,'Evaluator #4'!J11,'Evaluator #5'!J11),0)</f>
        <v>0</v>
      </c>
      <c r="S9" s="39">
        <f t="shared" si="7"/>
        <v>0</v>
      </c>
      <c r="T9" s="61">
        <f>IFERROR(AVERAGE('Evaluator #1'!K11,'Evaluator #2'!K11,'Evaluator #3'!K11,'Evaluator #4'!K11,'Evaluator #5'!K11),0)</f>
        <v>0</v>
      </c>
      <c r="U9" s="39">
        <f t="shared" si="8"/>
        <v>0</v>
      </c>
      <c r="V9" s="61">
        <f>IFERROR(AVERAGE('Evaluator #1'!L11,'Evaluator #2'!L11,'Evaluator #3'!L11,'Evaluator #4'!L11,'Evaluator #5'!L11),0)</f>
        <v>0</v>
      </c>
      <c r="W9" s="39">
        <f t="shared" si="9"/>
        <v>0</v>
      </c>
    </row>
    <row r="10" spans="1:24" x14ac:dyDescent="0.8">
      <c r="A10" s="69"/>
      <c r="B10" s="10" t="s">
        <v>6</v>
      </c>
      <c r="C10" s="34">
        <v>10</v>
      </c>
      <c r="D10" s="61">
        <f>IFERROR(AVERAGE('Evaluator #1'!C12,'Evaluator #2'!C12,'Evaluator #3'!C12,'Evaluator #4'!C12,'Evaluator #5'!C12),0)</f>
        <v>4</v>
      </c>
      <c r="E10" s="39">
        <f t="shared" si="0"/>
        <v>8</v>
      </c>
      <c r="F10" s="61">
        <f>IFERROR(AVERAGE('Evaluator #1'!D12,'Evaluator #2'!D12,'Evaluator #3'!D12,'Evaluator #4'!D12,'Evaluator #5'!D12),0)</f>
        <v>4.2</v>
      </c>
      <c r="G10" s="39">
        <f t="shared" si="1"/>
        <v>8.4000000000000021</v>
      </c>
      <c r="H10" s="61">
        <f>IFERROR(AVERAGE('Evaluator #1'!E12,'Evaluator #2'!E12,'Evaluator #3'!E12,'Evaluator #4'!E12,'Evaluator #5'!E12),0)</f>
        <v>4.8</v>
      </c>
      <c r="I10" s="39">
        <f t="shared" si="2"/>
        <v>9.6000000000000014</v>
      </c>
      <c r="J10" s="61">
        <f>IFERROR(AVERAGE('Evaluator #1'!F12,'Evaluator #2'!F12,'Evaluator #3'!F12,'Evaluator #4'!F12,'Evaluator #5'!F12),0)</f>
        <v>3.6</v>
      </c>
      <c r="K10" s="39">
        <f t="shared" si="3"/>
        <v>7.2</v>
      </c>
      <c r="L10" s="61">
        <f>IFERROR(AVERAGE('Evaluator #1'!G12,'Evaluator #2'!G12,'Evaluator #3'!G12,'Evaluator #4'!G12,'Evaluator #5'!G12),0)</f>
        <v>0</v>
      </c>
      <c r="M10" s="39">
        <f t="shared" si="4"/>
        <v>0</v>
      </c>
      <c r="N10" s="61">
        <f>IFERROR(AVERAGE('Evaluator #1'!H12,'Evaluator #2'!H12,'Evaluator #3'!H12,'Evaluator #4'!H12,'Evaluator #5'!H12),0)</f>
        <v>0</v>
      </c>
      <c r="O10" s="39">
        <f t="shared" si="5"/>
        <v>0</v>
      </c>
      <c r="P10" s="61">
        <f>IFERROR(AVERAGE('Evaluator #1'!I12,'Evaluator #2'!I12,'Evaluator #3'!I12,'Evaluator #4'!I12,'Evaluator #5'!I12),0)</f>
        <v>0</v>
      </c>
      <c r="Q10" s="39">
        <f t="shared" si="6"/>
        <v>0</v>
      </c>
      <c r="R10" s="61">
        <f>IFERROR(AVERAGE('Evaluator #1'!J12,'Evaluator #2'!J12,'Evaluator #3'!J12,'Evaluator #4'!J12,'Evaluator #5'!J12),0)</f>
        <v>0</v>
      </c>
      <c r="S10" s="39">
        <f t="shared" si="7"/>
        <v>0</v>
      </c>
      <c r="T10" s="61">
        <f>IFERROR(AVERAGE('Evaluator #1'!K12,'Evaluator #2'!K12,'Evaluator #3'!K12,'Evaluator #4'!K12,'Evaluator #5'!K12),0)</f>
        <v>0</v>
      </c>
      <c r="U10" s="39">
        <f t="shared" si="8"/>
        <v>0</v>
      </c>
      <c r="V10" s="61">
        <f>IFERROR(AVERAGE('Evaluator #1'!L12,'Evaluator #2'!L12,'Evaluator #3'!L12,'Evaluator #4'!L12,'Evaluator #5'!L12),0)</f>
        <v>0</v>
      </c>
      <c r="W10" s="39">
        <f t="shared" si="9"/>
        <v>0</v>
      </c>
    </row>
    <row r="11" spans="1:24" x14ac:dyDescent="0.8">
      <c r="A11" s="69"/>
      <c r="B11" s="10" t="s">
        <v>7</v>
      </c>
      <c r="C11" s="34">
        <v>5</v>
      </c>
      <c r="D11" s="61">
        <f>IFERROR(AVERAGE('Evaluator #1'!C13,'Evaluator #2'!C13,'Evaluator #3'!C13,'Evaluator #4'!C13,'Evaluator #5'!C13),0)</f>
        <v>4</v>
      </c>
      <c r="E11" s="39">
        <f t="shared" si="0"/>
        <v>8</v>
      </c>
      <c r="F11" s="61">
        <f>IFERROR(AVERAGE('Evaluator #1'!D13,'Evaluator #2'!D13,'Evaluator #3'!D13,'Evaluator #4'!D13,'Evaluator #5'!D13),0)</f>
        <v>4.2</v>
      </c>
      <c r="G11" s="39">
        <f t="shared" si="1"/>
        <v>8.4000000000000021</v>
      </c>
      <c r="H11" s="61">
        <f>IFERROR(AVERAGE('Evaluator #1'!E13,'Evaluator #2'!E13,'Evaluator #3'!E13,'Evaluator #4'!E13,'Evaluator #5'!E13),0)</f>
        <v>4</v>
      </c>
      <c r="I11" s="39">
        <f t="shared" si="2"/>
        <v>8</v>
      </c>
      <c r="J11" s="61">
        <f>IFERROR(AVERAGE('Evaluator #1'!F13,'Evaluator #2'!F13,'Evaluator #3'!F13,'Evaluator #4'!F13,'Evaluator #5'!F13),0)</f>
        <v>3.8</v>
      </c>
      <c r="K11" s="39">
        <f t="shared" si="3"/>
        <v>7.6000000000000005</v>
      </c>
      <c r="L11" s="61">
        <f>IFERROR(AVERAGE('Evaluator #1'!G13,'Evaluator #2'!G13,'Evaluator #3'!G13,'Evaluator #4'!G13,'Evaluator #5'!G13),0)</f>
        <v>0</v>
      </c>
      <c r="M11" s="39">
        <f t="shared" si="4"/>
        <v>0</v>
      </c>
      <c r="N11" s="61">
        <f>IFERROR(AVERAGE('Evaluator #1'!H13,'Evaluator #2'!H13,'Evaluator #3'!H13,'Evaluator #4'!H13,'Evaluator #5'!H13),0)</f>
        <v>0</v>
      </c>
      <c r="O11" s="39">
        <f t="shared" si="5"/>
        <v>0</v>
      </c>
      <c r="P11" s="61">
        <f>IFERROR(AVERAGE('Evaluator #1'!I13,'Evaluator #2'!I13,'Evaluator #3'!I13,'Evaluator #4'!I13,'Evaluator #5'!I13),0)</f>
        <v>0</v>
      </c>
      <c r="Q11" s="39">
        <f t="shared" si="6"/>
        <v>0</v>
      </c>
      <c r="R11" s="61">
        <f>IFERROR(AVERAGE('Evaluator #1'!J13,'Evaluator #2'!J13,'Evaluator #3'!J13,'Evaluator #4'!J13,'Evaluator #5'!J13),0)</f>
        <v>0</v>
      </c>
      <c r="S11" s="39">
        <f t="shared" si="7"/>
        <v>0</v>
      </c>
      <c r="T11" s="61">
        <f>IFERROR(AVERAGE('Evaluator #1'!K13,'Evaluator #2'!K13,'Evaluator #3'!K13,'Evaluator #4'!K13,'Evaluator #5'!K13),0)</f>
        <v>0</v>
      </c>
      <c r="U11" s="39">
        <f t="shared" si="8"/>
        <v>0</v>
      </c>
      <c r="V11" s="61">
        <f>IFERROR(AVERAGE('Evaluator #1'!L13,'Evaluator #2'!L13,'Evaluator #3'!L13,'Evaluator #4'!L13,'Evaluator #5'!L13),0)</f>
        <v>0</v>
      </c>
      <c r="W11" s="39">
        <f t="shared" si="9"/>
        <v>0</v>
      </c>
    </row>
    <row r="12" spans="1:24" x14ac:dyDescent="0.8">
      <c r="A12" s="69"/>
      <c r="B12" s="10" t="s">
        <v>8</v>
      </c>
      <c r="C12" s="34">
        <v>10</v>
      </c>
      <c r="D12" s="61">
        <f>IFERROR(AVERAGE('Evaluator #1'!C14,'Evaluator #2'!C14,'Evaluator #3'!C14,'Evaluator #4'!C14,'Evaluator #5'!C14),0)</f>
        <v>4.2</v>
      </c>
      <c r="E12" s="39">
        <f t="shared" si="0"/>
        <v>8.4000000000000021</v>
      </c>
      <c r="F12" s="61">
        <f>IFERROR(AVERAGE('Evaluator #1'!D14,'Evaluator #2'!D14,'Evaluator #3'!D14,'Evaluator #4'!D14,'Evaluator #5'!D14),0)</f>
        <v>4.4000000000000004</v>
      </c>
      <c r="G12" s="39">
        <f t="shared" si="1"/>
        <v>8.8000000000000025</v>
      </c>
      <c r="H12" s="61">
        <f>IFERROR(AVERAGE('Evaluator #1'!E14,'Evaluator #2'!E14,'Evaluator #3'!E14,'Evaluator #4'!E14,'Evaluator #5'!E14),0)</f>
        <v>4</v>
      </c>
      <c r="I12" s="39">
        <f t="shared" si="2"/>
        <v>8</v>
      </c>
      <c r="J12" s="61">
        <f>IFERROR(AVERAGE('Evaluator #1'!F14,'Evaluator #2'!F14,'Evaluator #3'!F14,'Evaluator #4'!F14,'Evaluator #5'!F14),0)</f>
        <v>3.2</v>
      </c>
      <c r="K12" s="39">
        <f t="shared" si="3"/>
        <v>6.4</v>
      </c>
      <c r="L12" s="61">
        <f>IFERROR(AVERAGE('Evaluator #1'!G14,'Evaluator #2'!G14,'Evaluator #3'!G14,'Evaluator #4'!G14,'Evaluator #5'!G14),0)</f>
        <v>0</v>
      </c>
      <c r="M12" s="39">
        <f t="shared" si="4"/>
        <v>0</v>
      </c>
      <c r="N12" s="61">
        <f>IFERROR(AVERAGE('Evaluator #1'!H14,'Evaluator #2'!H14,'Evaluator #3'!H14,'Evaluator #4'!H14,'Evaluator #5'!H14),0)</f>
        <v>0</v>
      </c>
      <c r="O12" s="39">
        <f t="shared" si="5"/>
        <v>0</v>
      </c>
      <c r="P12" s="61">
        <f>IFERROR(AVERAGE('Evaluator #1'!I14,'Evaluator #2'!I14,'Evaluator #3'!I14,'Evaluator #4'!I14,'Evaluator #5'!I14),0)</f>
        <v>0</v>
      </c>
      <c r="Q12" s="39">
        <f t="shared" si="6"/>
        <v>0</v>
      </c>
      <c r="R12" s="61">
        <f>IFERROR(AVERAGE('Evaluator #1'!J14,'Evaluator #2'!J14,'Evaluator #3'!J14,'Evaluator #4'!J14,'Evaluator #5'!J14),0)</f>
        <v>0</v>
      </c>
      <c r="S12" s="39">
        <f t="shared" si="7"/>
        <v>0</v>
      </c>
      <c r="T12" s="61">
        <f>IFERROR(AVERAGE('Evaluator #1'!K14,'Evaluator #2'!K14,'Evaluator #3'!K14,'Evaluator #4'!K14,'Evaluator #5'!K14),0)</f>
        <v>0</v>
      </c>
      <c r="U12" s="39">
        <f t="shared" si="8"/>
        <v>0</v>
      </c>
      <c r="V12" s="61">
        <f>IFERROR(AVERAGE('Evaluator #1'!L14,'Evaluator #2'!L14,'Evaluator #3'!L14,'Evaluator #4'!L14,'Evaluator #5'!L14),0)</f>
        <v>0</v>
      </c>
      <c r="W12" s="39">
        <f t="shared" si="9"/>
        <v>0</v>
      </c>
    </row>
    <row r="13" spans="1:24" x14ac:dyDescent="0.8">
      <c r="A13" s="69"/>
      <c r="B13" s="10" t="s">
        <v>9</v>
      </c>
      <c r="C13" s="34">
        <v>10</v>
      </c>
      <c r="D13" s="61">
        <f>IFERROR(AVERAGE('Evaluator #1'!C15,'Evaluator #2'!C15,'Evaluator #3'!C15,'Evaluator #4'!C15,'Evaluator #5'!C15),0)</f>
        <v>3.8</v>
      </c>
      <c r="E13" s="39">
        <f t="shared" si="0"/>
        <v>7.6000000000000005</v>
      </c>
      <c r="F13" s="61">
        <f>IFERROR(AVERAGE('Evaluator #1'!D15,'Evaluator #2'!D15,'Evaluator #3'!D15,'Evaluator #4'!D15,'Evaluator #5'!D15),0)</f>
        <v>4.8</v>
      </c>
      <c r="G13" s="39">
        <f t="shared" si="1"/>
        <v>9.6000000000000014</v>
      </c>
      <c r="H13" s="61">
        <f>IFERROR(AVERAGE('Evaluator #1'!E15,'Evaluator #2'!E15,'Evaluator #3'!E15,'Evaluator #4'!E15,'Evaluator #5'!E15),0)</f>
        <v>4.2</v>
      </c>
      <c r="I13" s="39">
        <f t="shared" si="2"/>
        <v>8.4000000000000021</v>
      </c>
      <c r="J13" s="61">
        <f>IFERROR(AVERAGE('Evaluator #1'!F15,'Evaluator #2'!F15,'Evaluator #3'!F15,'Evaluator #4'!F15,'Evaluator #5'!F15),0)</f>
        <v>3.6</v>
      </c>
      <c r="K13" s="39">
        <f t="shared" si="3"/>
        <v>7.2</v>
      </c>
      <c r="L13" s="61">
        <f>IFERROR(AVERAGE('Evaluator #1'!G15,'Evaluator #2'!G15,'Evaluator #3'!G15,'Evaluator #4'!G15,'Evaluator #5'!G15),0)</f>
        <v>0</v>
      </c>
      <c r="M13" s="39">
        <f t="shared" si="4"/>
        <v>0</v>
      </c>
      <c r="N13" s="61">
        <f>IFERROR(AVERAGE('Evaluator #1'!H15,'Evaluator #2'!H15,'Evaluator #3'!H15,'Evaluator #4'!H15,'Evaluator #5'!H15),0)</f>
        <v>0</v>
      </c>
      <c r="O13" s="39">
        <f t="shared" si="5"/>
        <v>0</v>
      </c>
      <c r="P13" s="61">
        <f>IFERROR(AVERAGE('Evaluator #1'!I15,'Evaluator #2'!I15,'Evaluator #3'!I15,'Evaluator #4'!I15,'Evaluator #5'!I15),0)</f>
        <v>0</v>
      </c>
      <c r="Q13" s="39">
        <f t="shared" si="6"/>
        <v>0</v>
      </c>
      <c r="R13" s="61">
        <f>IFERROR(AVERAGE('Evaluator #1'!J15,'Evaluator #2'!J15,'Evaluator #3'!J15,'Evaluator #4'!J15,'Evaluator #5'!J15),0)</f>
        <v>0</v>
      </c>
      <c r="S13" s="39">
        <f t="shared" si="7"/>
        <v>0</v>
      </c>
      <c r="T13" s="61">
        <f>IFERROR(AVERAGE('Evaluator #1'!K15,'Evaluator #2'!K15,'Evaluator #3'!K15,'Evaluator #4'!K15,'Evaluator #5'!K15),0)</f>
        <v>0</v>
      </c>
      <c r="U13" s="39">
        <f t="shared" si="8"/>
        <v>0</v>
      </c>
      <c r="V13" s="61">
        <f>IFERROR(AVERAGE('Evaluator #1'!L15,'Evaluator #2'!L15,'Evaluator #3'!L15,'Evaluator #4'!L15,'Evaluator #5'!L15),0)</f>
        <v>0</v>
      </c>
      <c r="W13" s="39">
        <f t="shared" si="9"/>
        <v>0</v>
      </c>
    </row>
    <row r="14" spans="1:24" x14ac:dyDescent="0.8">
      <c r="A14" s="69"/>
      <c r="B14" s="10" t="s">
        <v>10</v>
      </c>
      <c r="C14" s="34">
        <v>5</v>
      </c>
      <c r="D14" s="61">
        <f>IFERROR(AVERAGE('Evaluator #1'!C16,'Evaluator #2'!C16,'Evaluator #3'!C16,'Evaluator #4'!C16,'Evaluator #5'!C16),0)</f>
        <v>3.6</v>
      </c>
      <c r="E14" s="39">
        <f t="shared" si="0"/>
        <v>7.2</v>
      </c>
      <c r="F14" s="61">
        <f>IFERROR(AVERAGE('Evaluator #1'!D16,'Evaluator #2'!D16,'Evaluator #3'!D16,'Evaluator #4'!D16,'Evaluator #5'!D16),0)</f>
        <v>4.2</v>
      </c>
      <c r="G14" s="39">
        <f t="shared" si="1"/>
        <v>8.4000000000000021</v>
      </c>
      <c r="H14" s="61">
        <f>IFERROR(AVERAGE('Evaluator #1'!E16,'Evaluator #2'!E16,'Evaluator #3'!E16,'Evaluator #4'!E16,'Evaluator #5'!E16),0)</f>
        <v>3.8</v>
      </c>
      <c r="I14" s="39">
        <f t="shared" si="2"/>
        <v>7.6000000000000005</v>
      </c>
      <c r="J14" s="61">
        <f>IFERROR(AVERAGE('Evaluator #1'!F16,'Evaluator #2'!F16,'Evaluator #3'!F16,'Evaluator #4'!F16,'Evaluator #5'!F16),0)</f>
        <v>4.2</v>
      </c>
      <c r="K14" s="39">
        <f t="shared" si="3"/>
        <v>8.4000000000000021</v>
      </c>
      <c r="L14" s="61">
        <f>IFERROR(AVERAGE('Evaluator #1'!G16,'Evaluator #2'!G16,'Evaluator #3'!G16,'Evaluator #4'!G16,'Evaluator #5'!G16),0)</f>
        <v>0</v>
      </c>
      <c r="M14" s="39">
        <f t="shared" si="4"/>
        <v>0</v>
      </c>
      <c r="N14" s="61">
        <f>IFERROR(AVERAGE('Evaluator #1'!H16,'Evaluator #2'!H16,'Evaluator #3'!H16,'Evaluator #4'!H16,'Evaluator #5'!H16),0)</f>
        <v>0</v>
      </c>
      <c r="O14" s="39">
        <f t="shared" si="5"/>
        <v>0</v>
      </c>
      <c r="P14" s="61">
        <f>IFERROR(AVERAGE('Evaluator #1'!I16,'Evaluator #2'!I16,'Evaluator #3'!I16,'Evaluator #4'!I16,'Evaluator #5'!I16),0)</f>
        <v>0</v>
      </c>
      <c r="Q14" s="39">
        <f t="shared" si="6"/>
        <v>0</v>
      </c>
      <c r="R14" s="61">
        <f>IFERROR(AVERAGE('Evaluator #1'!J16,'Evaluator #2'!J16,'Evaluator #3'!J16,'Evaluator #4'!J16,'Evaluator #5'!J16),0)</f>
        <v>0</v>
      </c>
      <c r="S14" s="39">
        <f t="shared" si="7"/>
        <v>0</v>
      </c>
      <c r="T14" s="61">
        <f>IFERROR(AVERAGE('Evaluator #1'!K16,'Evaluator #2'!K16,'Evaluator #3'!K16,'Evaluator #4'!K16,'Evaluator #5'!K16),0)</f>
        <v>0</v>
      </c>
      <c r="U14" s="39">
        <f t="shared" si="8"/>
        <v>0</v>
      </c>
      <c r="V14" s="61">
        <f>IFERROR(AVERAGE('Evaluator #1'!L16,'Evaluator #2'!L16,'Evaluator #3'!L16,'Evaluator #4'!L16,'Evaluator #5'!L16),0)</f>
        <v>0</v>
      </c>
      <c r="W14" s="39">
        <f t="shared" si="9"/>
        <v>0</v>
      </c>
    </row>
    <row r="15" spans="1:24" x14ac:dyDescent="0.8"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</row>
    <row r="16" spans="1:24" x14ac:dyDescent="0.8">
      <c r="B16" s="1" t="s">
        <v>16</v>
      </c>
      <c r="C16" s="20"/>
      <c r="D16" s="20">
        <f>SUM(D6:D14)</f>
        <v>34.6</v>
      </c>
      <c r="E16" s="40">
        <f>SUM(E6:E14)</f>
        <v>69.2</v>
      </c>
      <c r="F16" s="20">
        <f t="shared" ref="F16:W16" si="10">SUM(F6:F14)</f>
        <v>38.799999999999997</v>
      </c>
      <c r="G16" s="40">
        <f>SUM(G6:G14)</f>
        <v>77.600000000000023</v>
      </c>
      <c r="H16" s="20">
        <f t="shared" si="10"/>
        <v>38.200000000000003</v>
      </c>
      <c r="I16" s="40">
        <f t="shared" si="10"/>
        <v>76.400000000000006</v>
      </c>
      <c r="J16" s="20">
        <f t="shared" si="10"/>
        <v>33.400000000000006</v>
      </c>
      <c r="K16" s="40">
        <f t="shared" si="10"/>
        <v>66.800000000000011</v>
      </c>
      <c r="L16" s="20">
        <f t="shared" si="10"/>
        <v>0</v>
      </c>
      <c r="M16" s="40">
        <f t="shared" si="10"/>
        <v>0</v>
      </c>
      <c r="N16" s="20">
        <f t="shared" si="10"/>
        <v>0</v>
      </c>
      <c r="O16" s="40">
        <f t="shared" si="10"/>
        <v>0</v>
      </c>
      <c r="P16" s="20">
        <f t="shared" si="10"/>
        <v>0</v>
      </c>
      <c r="Q16" s="40">
        <f t="shared" si="10"/>
        <v>0</v>
      </c>
      <c r="R16" s="20">
        <f t="shared" si="10"/>
        <v>0</v>
      </c>
      <c r="S16" s="40">
        <f t="shared" si="10"/>
        <v>0</v>
      </c>
      <c r="T16" s="20">
        <f t="shared" si="10"/>
        <v>0</v>
      </c>
      <c r="U16" s="40">
        <f t="shared" si="10"/>
        <v>0</v>
      </c>
      <c r="V16" s="20">
        <f t="shared" si="10"/>
        <v>0</v>
      </c>
      <c r="W16" s="40">
        <f t="shared" si="10"/>
        <v>0</v>
      </c>
    </row>
    <row r="18" spans="2:23" s="5" customFormat="1" x14ac:dyDescent="0.8">
      <c r="B18" s="29" t="s">
        <v>49</v>
      </c>
      <c r="E18" s="5" t="str">
        <f>IF(E16&gt;=Information!$E$11,"YES","NO")</f>
        <v>YES</v>
      </c>
      <c r="G18" s="5" t="str">
        <f>IF(G16&gt;=Information!$E$11,"YES","NO")</f>
        <v>YES</v>
      </c>
      <c r="I18" s="5" t="str">
        <f>IF(I16&gt;=Information!$E$11,"YES","NO")</f>
        <v>YES</v>
      </c>
      <c r="K18" s="5" t="str">
        <f>IF(K16&gt;=Information!$E$11,"YES","NO")</f>
        <v>YES</v>
      </c>
      <c r="M18" s="5" t="str">
        <f>IF(M16&gt;=Information!$E$11,"YES","NO")</f>
        <v>NO</v>
      </c>
      <c r="O18" s="5" t="str">
        <f>IF(O16&gt;=Information!$E$11,"YES","NO")</f>
        <v>NO</v>
      </c>
      <c r="Q18" s="5" t="str">
        <f>IF(Q16&gt;=Information!$E$11,"YES","NO")</f>
        <v>NO</v>
      </c>
      <c r="S18" s="5" t="str">
        <f>IF(S16&gt;=Information!$E$11,"YES","NO")</f>
        <v>NO</v>
      </c>
      <c r="U18" s="5" t="str">
        <f>IF(U16&gt;=Information!$E$11,"YES","NO")</f>
        <v>NO</v>
      </c>
      <c r="W18" s="5" t="str">
        <f>IF(W16&gt;=Information!$E$11,"YES","NO")</f>
        <v>NO</v>
      </c>
    </row>
  </sheetData>
  <mergeCells count="13">
    <mergeCell ref="A7:A8"/>
    <mergeCell ref="A9:A14"/>
    <mergeCell ref="D3:V3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conditionalFormatting sqref="E16">
    <cfRule type="containsText" dxfId="3" priority="2" operator="containsText" text="NO">
      <formula>NOT(ISERROR(SEARCH("NO",E16)))</formula>
    </cfRule>
    <cfRule type="containsText" dxfId="2" priority="3" operator="containsText" text="NO">
      <formula>NOT(ISERROR(SEARCH("NO",E16)))</formula>
    </cfRule>
  </conditionalFormatting>
  <conditionalFormatting sqref="E18:W18">
    <cfRule type="containsText" dxfId="1" priority="1" operator="containsText" text="NO">
      <formula>NOT(ISERROR(SEARCH("NO",E18)))</formula>
    </cfRule>
    <cfRule type="containsText" dxfId="0" priority="4" operator="containsText" text="YES">
      <formula>NOT(ISERROR(SEARCH("YES",E18)))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137CF-A44B-4850-B658-2EDEE63BFDBA}">
  <dimension ref="A1:L18"/>
  <sheetViews>
    <sheetView topLeftCell="C5" zoomScaleNormal="100" workbookViewId="0">
      <selection activeCell="C8" sqref="C8:F16"/>
    </sheetView>
  </sheetViews>
  <sheetFormatPr defaultRowHeight="16" x14ac:dyDescent="0.8"/>
  <cols>
    <col min="1" max="1" width="16" style="2" customWidth="1"/>
    <col min="2" max="2" width="46.90625" style="2" customWidth="1"/>
    <col min="3" max="12" width="18.6796875" style="2" customWidth="1"/>
    <col min="13" max="16384" width="8.7265625" style="2"/>
  </cols>
  <sheetData>
    <row r="1" spans="1:12" x14ac:dyDescent="0.8">
      <c r="A1" s="1" t="s">
        <v>18</v>
      </c>
    </row>
    <row r="2" spans="1:12" x14ac:dyDescent="0.8">
      <c r="A2" s="1" t="s">
        <v>19</v>
      </c>
    </row>
    <row r="3" spans="1:12" x14ac:dyDescent="0.8">
      <c r="A3" s="1" t="s">
        <v>21</v>
      </c>
      <c r="B3" s="44" t="s">
        <v>81</v>
      </c>
    </row>
    <row r="4" spans="1:12" x14ac:dyDescent="0.8">
      <c r="A4" s="1"/>
      <c r="B4" s="18"/>
    </row>
    <row r="5" spans="1:12" x14ac:dyDescent="0.8">
      <c r="A5" s="1" t="s">
        <v>17</v>
      </c>
      <c r="B5" s="43" t="s">
        <v>82</v>
      </c>
      <c r="C5" s="82" t="s">
        <v>23</v>
      </c>
      <c r="D5" s="82"/>
      <c r="E5" s="82"/>
      <c r="F5" s="82"/>
      <c r="G5" s="82"/>
      <c r="H5" s="82"/>
      <c r="I5" s="82"/>
      <c r="J5" s="82"/>
      <c r="K5" s="82"/>
      <c r="L5" s="82"/>
    </row>
    <row r="6" spans="1:12" s="15" customFormat="1" x14ac:dyDescent="0.8">
      <c r="C6" s="17" t="str">
        <f>Information!B14</f>
        <v>Amtech Inc</v>
      </c>
      <c r="D6" s="17" t="str">
        <f>Information!B15</f>
        <v>MIT Consulting</v>
      </c>
      <c r="E6" s="17" t="str">
        <f>Information!B16</f>
        <v>Agile Co.</v>
      </c>
      <c r="F6" s="17" t="str">
        <f>Information!B17</f>
        <v>InfoTech Solutions</v>
      </c>
      <c r="G6" s="17" t="str">
        <f>Information!B18</f>
        <v>Company 5</v>
      </c>
      <c r="H6" s="17" t="str">
        <f>Information!B19</f>
        <v>Company 6</v>
      </c>
      <c r="I6" s="17" t="str">
        <f>Information!B20</f>
        <v>Company 7</v>
      </c>
      <c r="J6" s="17" t="str">
        <f>Information!B21</f>
        <v>Company 8</v>
      </c>
      <c r="K6" s="17" t="str">
        <f>Information!B22</f>
        <v>Company 9</v>
      </c>
      <c r="L6" s="17" t="str">
        <f>Information!B23</f>
        <v>Company 10</v>
      </c>
    </row>
    <row r="7" spans="1:12" ht="32" x14ac:dyDescent="0.8">
      <c r="A7" s="6" t="s">
        <v>0</v>
      </c>
      <c r="B7" s="6" t="s">
        <v>1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</row>
    <row r="8" spans="1:12" ht="32" x14ac:dyDescent="0.8">
      <c r="A8" s="8" t="s">
        <v>4</v>
      </c>
      <c r="B8" s="9" t="s">
        <v>11</v>
      </c>
      <c r="C8" s="37">
        <v>4</v>
      </c>
      <c r="D8" s="37">
        <v>3</v>
      </c>
      <c r="E8" s="37">
        <v>5</v>
      </c>
      <c r="F8" s="37">
        <v>3</v>
      </c>
      <c r="G8" s="37"/>
      <c r="H8" s="37"/>
      <c r="I8" s="37"/>
      <c r="J8" s="37"/>
      <c r="K8" s="37"/>
      <c r="L8" s="37"/>
    </row>
    <row r="9" spans="1:12" ht="32" x14ac:dyDescent="0.8">
      <c r="A9" s="69" t="s">
        <v>14</v>
      </c>
      <c r="B9" s="9" t="s">
        <v>12</v>
      </c>
      <c r="C9" s="37">
        <v>4</v>
      </c>
      <c r="D9" s="37">
        <v>4</v>
      </c>
      <c r="E9" s="37">
        <v>4</v>
      </c>
      <c r="F9" s="37">
        <v>3</v>
      </c>
      <c r="G9" s="37"/>
      <c r="H9" s="37"/>
      <c r="I9" s="37"/>
      <c r="J9" s="37"/>
      <c r="K9" s="37"/>
      <c r="L9" s="37"/>
    </row>
    <row r="10" spans="1:12" x14ac:dyDescent="0.8">
      <c r="A10" s="69"/>
      <c r="B10" s="10" t="s">
        <v>5</v>
      </c>
      <c r="C10" s="37">
        <v>4</v>
      </c>
      <c r="D10" s="37">
        <v>4</v>
      </c>
      <c r="E10" s="37">
        <v>5</v>
      </c>
      <c r="F10" s="37">
        <v>2</v>
      </c>
      <c r="G10" s="37"/>
      <c r="H10" s="37"/>
      <c r="I10" s="37"/>
      <c r="J10" s="37"/>
      <c r="K10" s="37"/>
      <c r="L10" s="37"/>
    </row>
    <row r="11" spans="1:12" ht="33" customHeight="1" x14ac:dyDescent="0.8">
      <c r="A11" s="69" t="s">
        <v>15</v>
      </c>
      <c r="B11" s="9" t="s">
        <v>13</v>
      </c>
      <c r="C11" s="37">
        <v>4</v>
      </c>
      <c r="D11" s="37">
        <v>5</v>
      </c>
      <c r="E11" s="37">
        <v>5</v>
      </c>
      <c r="F11" s="37">
        <v>3</v>
      </c>
      <c r="G11" s="37"/>
      <c r="H11" s="37"/>
      <c r="I11" s="37"/>
      <c r="J11" s="37"/>
      <c r="K11" s="37"/>
      <c r="L11" s="37"/>
    </row>
    <row r="12" spans="1:12" x14ac:dyDescent="0.8">
      <c r="A12" s="69"/>
      <c r="B12" s="10" t="s">
        <v>6</v>
      </c>
      <c r="C12" s="37">
        <v>4</v>
      </c>
      <c r="D12" s="37">
        <v>4</v>
      </c>
      <c r="E12" s="37">
        <v>5</v>
      </c>
      <c r="F12" s="37">
        <v>4</v>
      </c>
      <c r="G12" s="37"/>
      <c r="H12" s="37"/>
      <c r="I12" s="37"/>
      <c r="J12" s="37"/>
      <c r="K12" s="37"/>
      <c r="L12" s="37"/>
    </row>
    <row r="13" spans="1:12" x14ac:dyDescent="0.8">
      <c r="A13" s="69"/>
      <c r="B13" s="10" t="s">
        <v>7</v>
      </c>
      <c r="C13" s="37">
        <v>2</v>
      </c>
      <c r="D13" s="37">
        <v>4</v>
      </c>
      <c r="E13" s="37">
        <v>4</v>
      </c>
      <c r="F13" s="37">
        <v>4</v>
      </c>
      <c r="G13" s="37"/>
      <c r="H13" s="37"/>
      <c r="I13" s="37"/>
      <c r="J13" s="37"/>
      <c r="K13" s="37"/>
      <c r="L13" s="37"/>
    </row>
    <row r="14" spans="1:12" x14ac:dyDescent="0.8">
      <c r="A14" s="69"/>
      <c r="B14" s="10" t="s">
        <v>8</v>
      </c>
      <c r="C14" s="37">
        <v>5</v>
      </c>
      <c r="D14" s="37">
        <v>4</v>
      </c>
      <c r="E14" s="37">
        <v>4</v>
      </c>
      <c r="F14" s="37">
        <v>3</v>
      </c>
      <c r="G14" s="37"/>
      <c r="H14" s="37"/>
      <c r="I14" s="37"/>
      <c r="J14" s="37"/>
      <c r="K14" s="37"/>
      <c r="L14" s="37"/>
    </row>
    <row r="15" spans="1:12" x14ac:dyDescent="0.8">
      <c r="A15" s="69"/>
      <c r="B15" s="10" t="s">
        <v>9</v>
      </c>
      <c r="C15" s="37">
        <v>2</v>
      </c>
      <c r="D15" s="37">
        <v>5</v>
      </c>
      <c r="E15" s="37">
        <v>5</v>
      </c>
      <c r="F15" s="37">
        <v>3</v>
      </c>
      <c r="G15" s="37"/>
      <c r="H15" s="37"/>
      <c r="I15" s="37"/>
      <c r="J15" s="37"/>
      <c r="K15" s="37"/>
      <c r="L15" s="37"/>
    </row>
    <row r="16" spans="1:12" x14ac:dyDescent="0.8">
      <c r="A16" s="69"/>
      <c r="B16" s="10" t="s">
        <v>10</v>
      </c>
      <c r="C16" s="37">
        <v>4</v>
      </c>
      <c r="D16" s="37">
        <v>2</v>
      </c>
      <c r="E16" s="37">
        <v>4</v>
      </c>
      <c r="F16" s="37">
        <v>4</v>
      </c>
      <c r="G16" s="37"/>
      <c r="H16" s="37"/>
      <c r="I16" s="37"/>
      <c r="J16" s="37"/>
      <c r="K16" s="37"/>
      <c r="L16" s="37"/>
    </row>
    <row r="17" spans="1:12" s="14" customFormat="1" x14ac:dyDescent="0.8">
      <c r="A17" s="13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8">
      <c r="A18" s="10" t="s">
        <v>16</v>
      </c>
      <c r="C18" s="39">
        <f>SUM(C8:C16)</f>
        <v>33</v>
      </c>
      <c r="D18" s="39">
        <f t="shared" ref="D18:L18" si="0">SUM(D8:D16)</f>
        <v>35</v>
      </c>
      <c r="E18" s="39">
        <f t="shared" si="0"/>
        <v>41</v>
      </c>
      <c r="F18" s="39">
        <f t="shared" si="0"/>
        <v>29</v>
      </c>
      <c r="G18" s="39">
        <f t="shared" si="0"/>
        <v>0</v>
      </c>
      <c r="H18" s="39">
        <f t="shared" si="0"/>
        <v>0</v>
      </c>
      <c r="I18" s="39">
        <f t="shared" si="0"/>
        <v>0</v>
      </c>
      <c r="J18" s="39">
        <f t="shared" si="0"/>
        <v>0</v>
      </c>
      <c r="K18" s="39">
        <f t="shared" si="0"/>
        <v>0</v>
      </c>
      <c r="L18" s="39">
        <f t="shared" si="0"/>
        <v>0</v>
      </c>
    </row>
  </sheetData>
  <mergeCells count="3">
    <mergeCell ref="C5:L5"/>
    <mergeCell ref="A9:A10"/>
    <mergeCell ref="A11:A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AB58-8B1D-4DBE-BD93-A3A3909DA20C}">
  <dimension ref="A1:L18"/>
  <sheetViews>
    <sheetView tabSelected="1" zoomScaleNormal="100" workbookViewId="0">
      <selection activeCell="D13" sqref="D13"/>
    </sheetView>
  </sheetViews>
  <sheetFormatPr defaultRowHeight="16" x14ac:dyDescent="0.8"/>
  <cols>
    <col min="1" max="1" width="16" style="2" customWidth="1"/>
    <col min="2" max="2" width="46.90625" style="2" customWidth="1"/>
    <col min="3" max="12" width="18.6796875" style="2" customWidth="1"/>
    <col min="13" max="16384" width="8.7265625" style="2"/>
  </cols>
  <sheetData>
    <row r="1" spans="1:12" x14ac:dyDescent="0.8">
      <c r="A1" s="1" t="s">
        <v>18</v>
      </c>
    </row>
    <row r="2" spans="1:12" x14ac:dyDescent="0.8">
      <c r="A2" s="1" t="s">
        <v>19</v>
      </c>
    </row>
    <row r="3" spans="1:12" x14ac:dyDescent="0.8">
      <c r="A3" s="1" t="s">
        <v>21</v>
      </c>
      <c r="B3" s="44" t="s">
        <v>83</v>
      </c>
    </row>
    <row r="4" spans="1:12" x14ac:dyDescent="0.8">
      <c r="A4" s="1"/>
      <c r="B4" s="18"/>
    </row>
    <row r="5" spans="1:12" x14ac:dyDescent="0.8">
      <c r="A5" s="1" t="s">
        <v>17</v>
      </c>
      <c r="B5" s="43" t="s">
        <v>84</v>
      </c>
      <c r="C5" s="82" t="s">
        <v>23</v>
      </c>
      <c r="D5" s="82"/>
      <c r="E5" s="82"/>
      <c r="F5" s="82"/>
      <c r="G5" s="82"/>
      <c r="H5" s="82"/>
      <c r="I5" s="82"/>
      <c r="J5" s="82"/>
      <c r="K5" s="82"/>
      <c r="L5" s="82"/>
    </row>
    <row r="6" spans="1:12" s="15" customFormat="1" x14ac:dyDescent="0.8">
      <c r="C6" s="17" t="str">
        <f>Information!B14</f>
        <v>Amtech Inc</v>
      </c>
      <c r="D6" s="17" t="str">
        <f>Information!B15</f>
        <v>MIT Consulting</v>
      </c>
      <c r="E6" s="17" t="str">
        <f>Information!B16</f>
        <v>Agile Co.</v>
      </c>
      <c r="F6" s="17" t="str">
        <f>Information!B17</f>
        <v>InfoTech Solutions</v>
      </c>
      <c r="G6" s="17" t="str">
        <f>Information!B18</f>
        <v>Company 5</v>
      </c>
      <c r="H6" s="17" t="str">
        <f>Information!B19</f>
        <v>Company 6</v>
      </c>
      <c r="I6" s="17" t="str">
        <f>Information!B20</f>
        <v>Company 7</v>
      </c>
      <c r="J6" s="17" t="str">
        <f>Information!B21</f>
        <v>Company 8</v>
      </c>
      <c r="K6" s="17" t="str">
        <f>Information!B22</f>
        <v>Company 9</v>
      </c>
      <c r="L6" s="17" t="str">
        <f>Information!B23</f>
        <v>Company 10</v>
      </c>
    </row>
    <row r="7" spans="1:12" ht="32" x14ac:dyDescent="0.8">
      <c r="A7" s="16" t="s">
        <v>0</v>
      </c>
      <c r="B7" s="16" t="s">
        <v>1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</row>
    <row r="8" spans="1:12" ht="32" x14ac:dyDescent="0.8">
      <c r="A8" s="11" t="s">
        <v>4</v>
      </c>
      <c r="B8" s="9" t="s">
        <v>11</v>
      </c>
      <c r="C8" s="37">
        <v>4</v>
      </c>
      <c r="D8" s="37">
        <v>3</v>
      </c>
      <c r="E8" s="37">
        <v>4</v>
      </c>
      <c r="F8" s="37">
        <v>4</v>
      </c>
      <c r="G8" s="37"/>
      <c r="H8" s="37"/>
      <c r="I8" s="37"/>
      <c r="J8" s="37"/>
      <c r="K8" s="37"/>
      <c r="L8" s="37"/>
    </row>
    <row r="9" spans="1:12" ht="32" x14ac:dyDescent="0.8">
      <c r="A9" s="69" t="s">
        <v>14</v>
      </c>
      <c r="B9" s="9" t="s">
        <v>12</v>
      </c>
      <c r="C9" s="37">
        <v>4</v>
      </c>
      <c r="D9" s="37">
        <v>5</v>
      </c>
      <c r="E9" s="37">
        <v>5</v>
      </c>
      <c r="F9" s="37">
        <v>4</v>
      </c>
      <c r="G9" s="37"/>
      <c r="H9" s="37"/>
      <c r="I9" s="37"/>
      <c r="J9" s="37"/>
      <c r="K9" s="37"/>
      <c r="L9" s="37"/>
    </row>
    <row r="10" spans="1:12" x14ac:dyDescent="0.8">
      <c r="A10" s="69"/>
      <c r="B10" s="10" t="s">
        <v>5</v>
      </c>
      <c r="C10" s="37">
        <v>4</v>
      </c>
      <c r="D10" s="37">
        <v>4</v>
      </c>
      <c r="E10" s="37">
        <v>5</v>
      </c>
      <c r="F10" s="37">
        <v>4</v>
      </c>
      <c r="G10" s="37"/>
      <c r="H10" s="37"/>
      <c r="I10" s="37"/>
      <c r="J10" s="37"/>
      <c r="K10" s="37"/>
      <c r="L10" s="37"/>
    </row>
    <row r="11" spans="1:12" ht="33" customHeight="1" x14ac:dyDescent="0.8">
      <c r="A11" s="69" t="s">
        <v>15</v>
      </c>
      <c r="B11" s="9" t="s">
        <v>13</v>
      </c>
      <c r="C11" s="37">
        <v>4</v>
      </c>
      <c r="D11" s="37">
        <v>4</v>
      </c>
      <c r="E11" s="37">
        <v>4</v>
      </c>
      <c r="F11" s="37">
        <v>4</v>
      </c>
      <c r="G11" s="37"/>
      <c r="H11" s="37"/>
      <c r="I11" s="37"/>
      <c r="J11" s="37"/>
      <c r="K11" s="37"/>
      <c r="L11" s="37"/>
    </row>
    <row r="12" spans="1:12" x14ac:dyDescent="0.8">
      <c r="A12" s="69"/>
      <c r="B12" s="10" t="s">
        <v>6</v>
      </c>
      <c r="C12" s="37">
        <v>5</v>
      </c>
      <c r="D12" s="37">
        <v>5</v>
      </c>
      <c r="E12" s="37">
        <v>4</v>
      </c>
      <c r="F12" s="37">
        <v>3</v>
      </c>
      <c r="G12" s="37"/>
      <c r="H12" s="37"/>
      <c r="I12" s="37"/>
      <c r="J12" s="37"/>
      <c r="K12" s="37"/>
      <c r="L12" s="37"/>
    </row>
    <row r="13" spans="1:12" x14ac:dyDescent="0.8">
      <c r="A13" s="69"/>
      <c r="B13" s="10" t="s">
        <v>7</v>
      </c>
      <c r="C13" s="37">
        <v>4</v>
      </c>
      <c r="D13" s="37">
        <v>4</v>
      </c>
      <c r="E13" s="37">
        <v>5</v>
      </c>
      <c r="F13" s="37">
        <v>4</v>
      </c>
      <c r="G13" s="37"/>
      <c r="H13" s="37"/>
      <c r="I13" s="37"/>
      <c r="J13" s="37"/>
      <c r="K13" s="37"/>
      <c r="L13" s="37"/>
    </row>
    <row r="14" spans="1:12" x14ac:dyDescent="0.8">
      <c r="A14" s="69"/>
      <c r="B14" s="10" t="s">
        <v>8</v>
      </c>
      <c r="C14" s="37">
        <v>3</v>
      </c>
      <c r="D14" s="37">
        <v>5</v>
      </c>
      <c r="E14" s="37">
        <v>4</v>
      </c>
      <c r="F14" s="37">
        <v>3</v>
      </c>
      <c r="G14" s="37"/>
      <c r="H14" s="37"/>
      <c r="I14" s="37"/>
      <c r="J14" s="37"/>
      <c r="K14" s="37"/>
      <c r="L14" s="37"/>
    </row>
    <row r="15" spans="1:12" x14ac:dyDescent="0.8">
      <c r="A15" s="69"/>
      <c r="B15" s="10" t="s">
        <v>9</v>
      </c>
      <c r="C15" s="37">
        <v>4</v>
      </c>
      <c r="D15" s="37">
        <v>4</v>
      </c>
      <c r="E15" s="37">
        <v>3</v>
      </c>
      <c r="F15" s="37">
        <v>4</v>
      </c>
      <c r="G15" s="37"/>
      <c r="H15" s="37"/>
      <c r="I15" s="37"/>
      <c r="J15" s="37"/>
      <c r="K15" s="37"/>
      <c r="L15" s="37"/>
    </row>
    <row r="16" spans="1:12" x14ac:dyDescent="0.8">
      <c r="A16" s="69"/>
      <c r="B16" s="10" t="s">
        <v>10</v>
      </c>
      <c r="C16" s="37">
        <v>4</v>
      </c>
      <c r="D16" s="37">
        <v>5</v>
      </c>
      <c r="E16" s="37">
        <v>4</v>
      </c>
      <c r="F16" s="37">
        <v>4</v>
      </c>
      <c r="G16" s="37"/>
      <c r="H16" s="37"/>
      <c r="I16" s="37"/>
      <c r="J16" s="37"/>
      <c r="K16" s="37"/>
      <c r="L16" s="37"/>
    </row>
    <row r="17" spans="1:12" s="14" customFormat="1" x14ac:dyDescent="0.8">
      <c r="A17" s="13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8">
      <c r="A18" s="10" t="s">
        <v>16</v>
      </c>
      <c r="C18" s="39">
        <f>SUM(C8:C16)</f>
        <v>36</v>
      </c>
      <c r="D18" s="39">
        <f t="shared" ref="D18:L18" si="0">SUM(D8:D16)</f>
        <v>39</v>
      </c>
      <c r="E18" s="39">
        <f t="shared" si="0"/>
        <v>38</v>
      </c>
      <c r="F18" s="39">
        <f t="shared" si="0"/>
        <v>34</v>
      </c>
      <c r="G18" s="39">
        <f t="shared" si="0"/>
        <v>0</v>
      </c>
      <c r="H18" s="39">
        <f t="shared" si="0"/>
        <v>0</v>
      </c>
      <c r="I18" s="39">
        <f t="shared" si="0"/>
        <v>0</v>
      </c>
      <c r="J18" s="39">
        <f t="shared" si="0"/>
        <v>0</v>
      </c>
      <c r="K18" s="39">
        <f t="shared" si="0"/>
        <v>0</v>
      </c>
      <c r="L18" s="39">
        <f t="shared" si="0"/>
        <v>0</v>
      </c>
    </row>
  </sheetData>
  <mergeCells count="3">
    <mergeCell ref="A11:A16"/>
    <mergeCell ref="C5:L5"/>
    <mergeCell ref="A9:A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1AE7-4C84-4005-8BE2-D9BF4885C94E}">
  <dimension ref="A1:L18"/>
  <sheetViews>
    <sheetView zoomScaleNormal="100" workbookViewId="0">
      <selection activeCell="C17" sqref="C17"/>
    </sheetView>
  </sheetViews>
  <sheetFormatPr defaultRowHeight="16" x14ac:dyDescent="0.8"/>
  <cols>
    <col min="1" max="1" width="16" style="2" customWidth="1"/>
    <col min="2" max="2" width="46.90625" style="2" customWidth="1"/>
    <col min="3" max="12" width="18.7265625" style="2" customWidth="1"/>
    <col min="13" max="16384" width="8.7265625" style="2"/>
  </cols>
  <sheetData>
    <row r="1" spans="1:12" x14ac:dyDescent="0.8">
      <c r="A1" s="1" t="s">
        <v>18</v>
      </c>
    </row>
    <row r="2" spans="1:12" x14ac:dyDescent="0.8">
      <c r="A2" s="1" t="s">
        <v>19</v>
      </c>
    </row>
    <row r="3" spans="1:12" x14ac:dyDescent="0.8">
      <c r="A3" s="1" t="s">
        <v>21</v>
      </c>
      <c r="B3" s="44" t="s">
        <v>83</v>
      </c>
    </row>
    <row r="4" spans="1:12" x14ac:dyDescent="0.8">
      <c r="A4" s="1"/>
    </row>
    <row r="5" spans="1:12" x14ac:dyDescent="0.8">
      <c r="A5" s="1" t="s">
        <v>17</v>
      </c>
      <c r="B5" s="43" t="s">
        <v>85</v>
      </c>
      <c r="C5" s="82" t="s">
        <v>23</v>
      </c>
      <c r="D5" s="82"/>
      <c r="E5" s="82"/>
      <c r="F5" s="82"/>
      <c r="G5" s="82"/>
      <c r="H5" s="82"/>
      <c r="I5" s="82"/>
      <c r="J5" s="82"/>
      <c r="K5" s="82"/>
      <c r="L5" s="82"/>
    </row>
    <row r="6" spans="1:12" s="15" customFormat="1" x14ac:dyDescent="0.8">
      <c r="C6" s="17" t="str">
        <f>Information!B14</f>
        <v>Amtech Inc</v>
      </c>
      <c r="D6" s="17" t="str">
        <f>Information!B15</f>
        <v>MIT Consulting</v>
      </c>
      <c r="E6" s="17" t="str">
        <f>Information!B16</f>
        <v>Agile Co.</v>
      </c>
      <c r="F6" s="17" t="str">
        <f>Information!B17</f>
        <v>InfoTech Solutions</v>
      </c>
      <c r="G6" s="17" t="str">
        <f>Information!B18</f>
        <v>Company 5</v>
      </c>
      <c r="H6" s="17" t="str">
        <f>Information!B19</f>
        <v>Company 6</v>
      </c>
      <c r="I6" s="17" t="str">
        <f>Information!B20</f>
        <v>Company 7</v>
      </c>
      <c r="J6" s="17" t="str">
        <f>Information!B21</f>
        <v>Company 8</v>
      </c>
      <c r="K6" s="17" t="str">
        <f>Information!B22</f>
        <v>Company 9</v>
      </c>
      <c r="L6" s="17" t="str">
        <f>Information!B23</f>
        <v>Company 10</v>
      </c>
    </row>
    <row r="7" spans="1:12" ht="32" x14ac:dyDescent="0.8">
      <c r="A7" s="16" t="s">
        <v>0</v>
      </c>
      <c r="B7" s="16" t="s">
        <v>1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</row>
    <row r="8" spans="1:12" ht="32" x14ac:dyDescent="0.8">
      <c r="A8" s="11" t="s">
        <v>4</v>
      </c>
      <c r="B8" s="9" t="s">
        <v>11</v>
      </c>
      <c r="C8" s="37">
        <v>4</v>
      </c>
      <c r="D8" s="37">
        <v>3</v>
      </c>
      <c r="E8" s="37">
        <v>4</v>
      </c>
      <c r="F8" s="37">
        <v>4</v>
      </c>
      <c r="G8" s="37"/>
      <c r="H8" s="37"/>
      <c r="I8" s="37"/>
      <c r="J8" s="37"/>
      <c r="K8" s="37"/>
      <c r="L8" s="37"/>
    </row>
    <row r="9" spans="1:12" ht="32" x14ac:dyDescent="0.8">
      <c r="A9" s="69" t="s">
        <v>14</v>
      </c>
      <c r="B9" s="9" t="s">
        <v>12</v>
      </c>
      <c r="C9" s="37">
        <v>3</v>
      </c>
      <c r="D9" s="37">
        <v>4</v>
      </c>
      <c r="E9" s="37">
        <v>5</v>
      </c>
      <c r="F9" s="37">
        <v>5</v>
      </c>
      <c r="G9" s="37"/>
      <c r="H9" s="37"/>
      <c r="I9" s="37"/>
      <c r="J9" s="37"/>
      <c r="K9" s="37"/>
      <c r="L9" s="37"/>
    </row>
    <row r="10" spans="1:12" x14ac:dyDescent="0.8">
      <c r="A10" s="69"/>
      <c r="B10" s="10" t="s">
        <v>5</v>
      </c>
      <c r="C10" s="37">
        <v>3</v>
      </c>
      <c r="D10" s="37">
        <v>4</v>
      </c>
      <c r="E10" s="37">
        <v>4</v>
      </c>
      <c r="F10" s="37">
        <v>3</v>
      </c>
      <c r="G10" s="37"/>
      <c r="H10" s="37"/>
      <c r="I10" s="37"/>
      <c r="J10" s="37"/>
      <c r="K10" s="37"/>
      <c r="L10" s="37"/>
    </row>
    <row r="11" spans="1:12" ht="33" customHeight="1" x14ac:dyDescent="0.8">
      <c r="A11" s="69" t="s">
        <v>15</v>
      </c>
      <c r="B11" s="9" t="s">
        <v>13</v>
      </c>
      <c r="C11" s="37">
        <v>3</v>
      </c>
      <c r="D11" s="37">
        <v>5</v>
      </c>
      <c r="E11" s="37">
        <v>5</v>
      </c>
      <c r="F11" s="37">
        <v>4</v>
      </c>
      <c r="G11" s="37"/>
      <c r="H11" s="37"/>
      <c r="I11" s="37"/>
      <c r="J11" s="37"/>
      <c r="K11" s="37"/>
      <c r="L11" s="37"/>
    </row>
    <row r="12" spans="1:12" x14ac:dyDescent="0.8">
      <c r="A12" s="69"/>
      <c r="B12" s="10" t="s">
        <v>6</v>
      </c>
      <c r="C12" s="37">
        <v>4</v>
      </c>
      <c r="D12" s="37">
        <v>4</v>
      </c>
      <c r="E12" s="37">
        <v>5</v>
      </c>
      <c r="F12" s="37">
        <v>4</v>
      </c>
      <c r="G12" s="37"/>
      <c r="H12" s="37"/>
      <c r="I12" s="37"/>
      <c r="J12" s="37"/>
      <c r="K12" s="37"/>
      <c r="L12" s="37"/>
    </row>
    <row r="13" spans="1:12" x14ac:dyDescent="0.8">
      <c r="A13" s="69"/>
      <c r="B13" s="10" t="s">
        <v>7</v>
      </c>
      <c r="C13" s="37">
        <v>4</v>
      </c>
      <c r="D13" s="37">
        <v>5</v>
      </c>
      <c r="E13" s="37">
        <v>4</v>
      </c>
      <c r="F13" s="37">
        <v>4</v>
      </c>
      <c r="G13" s="37"/>
      <c r="H13" s="37"/>
      <c r="I13" s="37"/>
      <c r="J13" s="37"/>
      <c r="K13" s="37"/>
      <c r="L13" s="37"/>
    </row>
    <row r="14" spans="1:12" x14ac:dyDescent="0.8">
      <c r="A14" s="69"/>
      <c r="B14" s="10" t="s">
        <v>8</v>
      </c>
      <c r="C14" s="37">
        <v>5</v>
      </c>
      <c r="D14" s="37">
        <v>3</v>
      </c>
      <c r="E14" s="37">
        <v>5</v>
      </c>
      <c r="F14" s="37">
        <v>4</v>
      </c>
      <c r="G14" s="37"/>
      <c r="H14" s="37"/>
      <c r="I14" s="37"/>
      <c r="J14" s="37"/>
      <c r="K14" s="37"/>
      <c r="L14" s="37"/>
    </row>
    <row r="15" spans="1:12" x14ac:dyDescent="0.8">
      <c r="A15" s="69"/>
      <c r="B15" s="10" t="s">
        <v>9</v>
      </c>
      <c r="C15" s="37">
        <v>4</v>
      </c>
      <c r="D15" s="37">
        <v>5</v>
      </c>
      <c r="E15" s="37">
        <v>4</v>
      </c>
      <c r="F15" s="37">
        <v>5</v>
      </c>
      <c r="G15" s="37"/>
      <c r="H15" s="37"/>
      <c r="I15" s="37"/>
      <c r="J15" s="37"/>
      <c r="K15" s="37"/>
      <c r="L15" s="37"/>
    </row>
    <row r="16" spans="1:12" x14ac:dyDescent="0.8">
      <c r="A16" s="69"/>
      <c r="B16" s="10" t="s">
        <v>10</v>
      </c>
      <c r="C16" s="37">
        <v>3</v>
      </c>
      <c r="D16" s="37">
        <v>4</v>
      </c>
      <c r="E16" s="37">
        <v>4</v>
      </c>
      <c r="F16" s="37">
        <v>5</v>
      </c>
      <c r="G16" s="37"/>
      <c r="H16" s="37"/>
      <c r="I16" s="37"/>
      <c r="J16" s="37"/>
      <c r="K16" s="37"/>
      <c r="L16" s="37"/>
    </row>
    <row r="17" spans="1:12" s="14" customFormat="1" x14ac:dyDescent="0.8">
      <c r="A17" s="13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8">
      <c r="A18" s="10" t="s">
        <v>16</v>
      </c>
      <c r="C18" s="39">
        <f>SUM(C8:C16)</f>
        <v>33</v>
      </c>
      <c r="D18" s="39">
        <f t="shared" ref="D18:L18" si="0">SUM(D8:D16)</f>
        <v>37</v>
      </c>
      <c r="E18" s="39">
        <f t="shared" si="0"/>
        <v>40</v>
      </c>
      <c r="F18" s="39">
        <f t="shared" si="0"/>
        <v>38</v>
      </c>
      <c r="G18" s="39">
        <f t="shared" si="0"/>
        <v>0</v>
      </c>
      <c r="H18" s="39">
        <f t="shared" si="0"/>
        <v>0</v>
      </c>
      <c r="I18" s="39">
        <f t="shared" si="0"/>
        <v>0</v>
      </c>
      <c r="J18" s="39">
        <f t="shared" si="0"/>
        <v>0</v>
      </c>
      <c r="K18" s="39">
        <f t="shared" si="0"/>
        <v>0</v>
      </c>
      <c r="L18" s="39">
        <f t="shared" si="0"/>
        <v>0</v>
      </c>
    </row>
  </sheetData>
  <mergeCells count="3">
    <mergeCell ref="A11:A16"/>
    <mergeCell ref="C5:L5"/>
    <mergeCell ref="A9:A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6A2D-9E5B-4D5B-A5E1-49181B6A02BD}">
  <dimension ref="A1:L18"/>
  <sheetViews>
    <sheetView zoomScaleNormal="100" workbookViewId="0">
      <selection activeCell="D15" sqref="D15"/>
    </sheetView>
  </sheetViews>
  <sheetFormatPr defaultRowHeight="16" x14ac:dyDescent="0.8"/>
  <cols>
    <col min="1" max="1" width="16" style="2" customWidth="1"/>
    <col min="2" max="2" width="46.90625" style="2" customWidth="1"/>
    <col min="3" max="12" width="18.7265625" style="2" customWidth="1"/>
    <col min="13" max="16384" width="8.7265625" style="2"/>
  </cols>
  <sheetData>
    <row r="1" spans="1:12" x14ac:dyDescent="0.8">
      <c r="A1" s="1" t="s">
        <v>18</v>
      </c>
    </row>
    <row r="2" spans="1:12" x14ac:dyDescent="0.8">
      <c r="A2" s="1" t="s">
        <v>19</v>
      </c>
    </row>
    <row r="3" spans="1:12" x14ac:dyDescent="0.8">
      <c r="A3" s="1" t="s">
        <v>21</v>
      </c>
      <c r="B3" s="44" t="s">
        <v>83</v>
      </c>
    </row>
    <row r="4" spans="1:12" x14ac:dyDescent="0.8">
      <c r="A4" s="1"/>
      <c r="B4" s="18"/>
    </row>
    <row r="5" spans="1:12" x14ac:dyDescent="0.8">
      <c r="A5" s="1" t="s">
        <v>17</v>
      </c>
      <c r="B5" s="43" t="s">
        <v>86</v>
      </c>
      <c r="C5" s="82" t="s">
        <v>23</v>
      </c>
      <c r="D5" s="82"/>
      <c r="E5" s="82"/>
      <c r="F5" s="82"/>
      <c r="G5" s="82"/>
      <c r="H5" s="82"/>
      <c r="I5" s="82"/>
      <c r="J5" s="82"/>
      <c r="K5" s="82"/>
      <c r="L5" s="82"/>
    </row>
    <row r="6" spans="1:12" s="15" customFormat="1" x14ac:dyDescent="0.8">
      <c r="C6" s="17" t="str">
        <f>Information!B14</f>
        <v>Amtech Inc</v>
      </c>
      <c r="D6" s="17" t="str">
        <f>Information!B15</f>
        <v>MIT Consulting</v>
      </c>
      <c r="E6" s="17" t="str">
        <f>Information!B16</f>
        <v>Agile Co.</v>
      </c>
      <c r="F6" s="17" t="str">
        <f>Information!B17</f>
        <v>InfoTech Solutions</v>
      </c>
      <c r="G6" s="17" t="str">
        <f>Information!B18</f>
        <v>Company 5</v>
      </c>
      <c r="H6" s="17" t="str">
        <f>Information!B19</f>
        <v>Company 6</v>
      </c>
      <c r="I6" s="17" t="str">
        <f>Information!B20</f>
        <v>Company 7</v>
      </c>
      <c r="J6" s="17" t="str">
        <f>Information!B21</f>
        <v>Company 8</v>
      </c>
      <c r="K6" s="17" t="str">
        <f>Information!B22</f>
        <v>Company 9</v>
      </c>
      <c r="L6" s="17" t="str">
        <f>Information!B23</f>
        <v>Company 10</v>
      </c>
    </row>
    <row r="7" spans="1:12" ht="32" x14ac:dyDescent="0.8">
      <c r="A7" s="16" t="s">
        <v>0</v>
      </c>
      <c r="B7" s="16" t="s">
        <v>1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</row>
    <row r="8" spans="1:12" ht="32" x14ac:dyDescent="0.8">
      <c r="A8" s="11" t="s">
        <v>4</v>
      </c>
      <c r="B8" s="9" t="s">
        <v>11</v>
      </c>
      <c r="C8" s="37">
        <v>4</v>
      </c>
      <c r="D8" s="37">
        <v>4</v>
      </c>
      <c r="E8" s="37">
        <v>3</v>
      </c>
      <c r="F8" s="37">
        <v>4</v>
      </c>
      <c r="G8" s="37"/>
      <c r="H8" s="37"/>
      <c r="I8" s="37"/>
      <c r="J8" s="37"/>
      <c r="K8" s="37"/>
      <c r="L8" s="37"/>
    </row>
    <row r="9" spans="1:12" ht="32" x14ac:dyDescent="0.8">
      <c r="A9" s="69" t="s">
        <v>14</v>
      </c>
      <c r="B9" s="9" t="s">
        <v>12</v>
      </c>
      <c r="C9" s="37">
        <v>4</v>
      </c>
      <c r="D9" s="37">
        <v>4</v>
      </c>
      <c r="E9" s="37">
        <v>4</v>
      </c>
      <c r="F9" s="37">
        <v>3</v>
      </c>
      <c r="G9" s="37"/>
      <c r="H9" s="37"/>
      <c r="I9" s="37"/>
      <c r="J9" s="37"/>
      <c r="K9" s="37"/>
      <c r="L9" s="37"/>
    </row>
    <row r="10" spans="1:12" x14ac:dyDescent="0.8">
      <c r="A10" s="69"/>
      <c r="B10" s="10" t="s">
        <v>5</v>
      </c>
      <c r="C10" s="37">
        <v>4</v>
      </c>
      <c r="D10" s="37">
        <v>5</v>
      </c>
      <c r="E10" s="37">
        <v>4</v>
      </c>
      <c r="F10" s="37">
        <v>4</v>
      </c>
      <c r="G10" s="37"/>
      <c r="H10" s="37"/>
      <c r="I10" s="37"/>
      <c r="J10" s="37"/>
      <c r="K10" s="37"/>
      <c r="L10" s="37"/>
    </row>
    <row r="11" spans="1:12" ht="33" customHeight="1" x14ac:dyDescent="0.8">
      <c r="A11" s="69" t="s">
        <v>15</v>
      </c>
      <c r="B11" s="9" t="s">
        <v>13</v>
      </c>
      <c r="C11" s="37">
        <v>4</v>
      </c>
      <c r="D11" s="37">
        <v>5</v>
      </c>
      <c r="E11" s="37">
        <v>3</v>
      </c>
      <c r="F11" s="37">
        <v>4</v>
      </c>
      <c r="G11" s="37"/>
      <c r="H11" s="37"/>
      <c r="I11" s="37"/>
      <c r="J11" s="37"/>
      <c r="K11" s="37"/>
      <c r="L11" s="37"/>
    </row>
    <row r="12" spans="1:12" x14ac:dyDescent="0.8">
      <c r="A12" s="69"/>
      <c r="B12" s="10" t="s">
        <v>6</v>
      </c>
      <c r="C12" s="37">
        <v>3</v>
      </c>
      <c r="D12" s="37">
        <v>4</v>
      </c>
      <c r="E12" s="37">
        <v>5</v>
      </c>
      <c r="F12" s="37">
        <v>3</v>
      </c>
      <c r="G12" s="37"/>
      <c r="H12" s="37"/>
      <c r="I12" s="37"/>
      <c r="J12" s="37"/>
      <c r="K12" s="37"/>
      <c r="L12" s="37"/>
    </row>
    <row r="13" spans="1:12" x14ac:dyDescent="0.8">
      <c r="A13" s="69"/>
      <c r="B13" s="10" t="s">
        <v>7</v>
      </c>
      <c r="C13" s="37">
        <v>5</v>
      </c>
      <c r="D13" s="37">
        <v>4</v>
      </c>
      <c r="E13" s="37">
        <v>4</v>
      </c>
      <c r="F13" s="37">
        <v>4</v>
      </c>
      <c r="G13" s="37"/>
      <c r="H13" s="37"/>
      <c r="I13" s="37"/>
      <c r="J13" s="37"/>
      <c r="K13" s="37"/>
      <c r="L13" s="37"/>
    </row>
    <row r="14" spans="1:12" x14ac:dyDescent="0.8">
      <c r="A14" s="69"/>
      <c r="B14" s="10" t="s">
        <v>8</v>
      </c>
      <c r="C14" s="37">
        <v>3</v>
      </c>
      <c r="D14" s="37">
        <v>5</v>
      </c>
      <c r="E14" s="37">
        <v>3</v>
      </c>
      <c r="F14" s="37">
        <v>3</v>
      </c>
      <c r="G14" s="37"/>
      <c r="H14" s="37"/>
      <c r="I14" s="37"/>
      <c r="J14" s="37"/>
      <c r="K14" s="37"/>
      <c r="L14" s="37"/>
    </row>
    <row r="15" spans="1:12" x14ac:dyDescent="0.8">
      <c r="A15" s="69"/>
      <c r="B15" s="10" t="s">
        <v>9</v>
      </c>
      <c r="C15" s="37">
        <v>4</v>
      </c>
      <c r="D15" s="37">
        <v>5</v>
      </c>
      <c r="E15" s="37">
        <v>4</v>
      </c>
      <c r="F15" s="37">
        <v>3</v>
      </c>
      <c r="G15" s="37"/>
      <c r="H15" s="37"/>
      <c r="I15" s="37"/>
      <c r="J15" s="37"/>
      <c r="K15" s="37"/>
      <c r="L15" s="37"/>
    </row>
    <row r="16" spans="1:12" x14ac:dyDescent="0.8">
      <c r="A16" s="69"/>
      <c r="B16" s="10" t="s">
        <v>10</v>
      </c>
      <c r="C16" s="37">
        <v>3</v>
      </c>
      <c r="D16" s="37">
        <v>5</v>
      </c>
      <c r="E16" s="37">
        <v>3</v>
      </c>
      <c r="F16" s="37">
        <v>3</v>
      </c>
      <c r="G16" s="37"/>
      <c r="H16" s="37"/>
      <c r="I16" s="37"/>
      <c r="J16" s="37"/>
      <c r="K16" s="37"/>
      <c r="L16" s="37"/>
    </row>
    <row r="17" spans="1:12" s="14" customFormat="1" x14ac:dyDescent="0.8">
      <c r="A17" s="13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8">
      <c r="A18" s="10" t="s">
        <v>16</v>
      </c>
      <c r="C18" s="39">
        <f>SUM(C8:C16)</f>
        <v>34</v>
      </c>
      <c r="D18" s="39">
        <f t="shared" ref="D18:L18" si="0">SUM(D8:D16)</f>
        <v>41</v>
      </c>
      <c r="E18" s="39">
        <f t="shared" si="0"/>
        <v>33</v>
      </c>
      <c r="F18" s="39">
        <f t="shared" si="0"/>
        <v>31</v>
      </c>
      <c r="G18" s="39">
        <f t="shared" si="0"/>
        <v>0</v>
      </c>
      <c r="H18" s="39">
        <f t="shared" si="0"/>
        <v>0</v>
      </c>
      <c r="I18" s="39">
        <f t="shared" si="0"/>
        <v>0</v>
      </c>
      <c r="J18" s="39">
        <f t="shared" si="0"/>
        <v>0</v>
      </c>
      <c r="K18" s="39">
        <f t="shared" si="0"/>
        <v>0</v>
      </c>
      <c r="L18" s="39">
        <f t="shared" si="0"/>
        <v>0</v>
      </c>
    </row>
  </sheetData>
  <mergeCells count="3">
    <mergeCell ref="A11:A16"/>
    <mergeCell ref="C5:L5"/>
    <mergeCell ref="A9:A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CA0A-71D0-4B52-BD54-BB195A54B90B}">
  <dimension ref="A1:L18"/>
  <sheetViews>
    <sheetView zoomScaleNormal="100" workbookViewId="0">
      <selection activeCell="E11" sqref="E11"/>
    </sheetView>
  </sheetViews>
  <sheetFormatPr defaultRowHeight="16" x14ac:dyDescent="0.8"/>
  <cols>
    <col min="1" max="1" width="16" style="2" customWidth="1"/>
    <col min="2" max="2" width="46.90625" style="2" customWidth="1"/>
    <col min="3" max="12" width="18.7265625" style="2" customWidth="1"/>
    <col min="13" max="16384" width="8.7265625" style="2"/>
  </cols>
  <sheetData>
    <row r="1" spans="1:12" x14ac:dyDescent="0.8">
      <c r="A1" s="1" t="s">
        <v>18</v>
      </c>
    </row>
    <row r="2" spans="1:12" x14ac:dyDescent="0.8">
      <c r="A2" s="1" t="s">
        <v>19</v>
      </c>
    </row>
    <row r="3" spans="1:12" x14ac:dyDescent="0.8">
      <c r="A3" s="1" t="s">
        <v>21</v>
      </c>
      <c r="B3" s="44" t="s">
        <v>83</v>
      </c>
    </row>
    <row r="4" spans="1:12" x14ac:dyDescent="0.8">
      <c r="A4" s="1"/>
      <c r="B4" s="18"/>
    </row>
    <row r="5" spans="1:12" x14ac:dyDescent="0.8">
      <c r="A5" s="1" t="s">
        <v>17</v>
      </c>
      <c r="B5" s="43" t="s">
        <v>87</v>
      </c>
      <c r="C5" s="82" t="s">
        <v>23</v>
      </c>
      <c r="D5" s="82"/>
      <c r="E5" s="82"/>
      <c r="F5" s="82"/>
      <c r="G5" s="82"/>
      <c r="H5" s="82"/>
      <c r="I5" s="82"/>
      <c r="J5" s="82"/>
      <c r="K5" s="82"/>
      <c r="L5" s="82"/>
    </row>
    <row r="6" spans="1:12" s="15" customFormat="1" x14ac:dyDescent="0.8">
      <c r="C6" s="17" t="str">
        <f>Information!B14</f>
        <v>Amtech Inc</v>
      </c>
      <c r="D6" s="17" t="str">
        <f>Information!B15</f>
        <v>MIT Consulting</v>
      </c>
      <c r="E6" s="17" t="str">
        <f>Information!B16</f>
        <v>Agile Co.</v>
      </c>
      <c r="F6" s="17" t="str">
        <f>Information!B17</f>
        <v>InfoTech Solutions</v>
      </c>
      <c r="G6" s="17" t="str">
        <f>Information!B18</f>
        <v>Company 5</v>
      </c>
      <c r="H6" s="17" t="str">
        <f>Information!B19</f>
        <v>Company 6</v>
      </c>
      <c r="I6" s="17" t="str">
        <f>Information!B20</f>
        <v>Company 7</v>
      </c>
      <c r="J6" s="17" t="str">
        <f>Information!B21</f>
        <v>Company 8</v>
      </c>
      <c r="K6" s="17" t="str">
        <f>Information!B22</f>
        <v>Company 9</v>
      </c>
      <c r="L6" s="17" t="str">
        <f>Information!B23</f>
        <v>Company 10</v>
      </c>
    </row>
    <row r="7" spans="1:12" ht="32" x14ac:dyDescent="0.8">
      <c r="A7" s="16" t="s">
        <v>0</v>
      </c>
      <c r="B7" s="16" t="s">
        <v>1</v>
      </c>
      <c r="C7" s="7" t="s">
        <v>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</v>
      </c>
      <c r="I7" s="7" t="s">
        <v>3</v>
      </c>
      <c r="J7" s="7" t="s">
        <v>3</v>
      </c>
      <c r="K7" s="7" t="s">
        <v>3</v>
      </c>
      <c r="L7" s="7" t="s">
        <v>3</v>
      </c>
    </row>
    <row r="8" spans="1:12" ht="32" x14ac:dyDescent="0.8">
      <c r="A8" s="11" t="s">
        <v>4</v>
      </c>
      <c r="B8" s="9" t="s">
        <v>11</v>
      </c>
      <c r="C8" s="37">
        <v>4</v>
      </c>
      <c r="D8" s="37">
        <v>5</v>
      </c>
      <c r="E8" s="37">
        <v>5</v>
      </c>
      <c r="F8" s="37">
        <v>5</v>
      </c>
      <c r="G8" s="37"/>
      <c r="H8" s="37"/>
      <c r="I8" s="37"/>
      <c r="J8" s="37"/>
      <c r="K8" s="37"/>
      <c r="L8" s="37"/>
    </row>
    <row r="9" spans="1:12" ht="32" x14ac:dyDescent="0.8">
      <c r="A9" s="69" t="s">
        <v>14</v>
      </c>
      <c r="B9" s="9" t="s">
        <v>12</v>
      </c>
      <c r="C9" s="37">
        <v>3</v>
      </c>
      <c r="D9" s="37">
        <v>4</v>
      </c>
      <c r="E9" s="37">
        <v>5</v>
      </c>
      <c r="F9" s="37">
        <v>4</v>
      </c>
      <c r="G9" s="37"/>
      <c r="H9" s="37"/>
      <c r="I9" s="37"/>
      <c r="J9" s="37"/>
      <c r="K9" s="37"/>
      <c r="L9" s="37"/>
    </row>
    <row r="10" spans="1:12" x14ac:dyDescent="0.8">
      <c r="A10" s="69"/>
      <c r="B10" s="10" t="s">
        <v>5</v>
      </c>
      <c r="C10" s="37">
        <v>3</v>
      </c>
      <c r="D10" s="37">
        <v>5</v>
      </c>
      <c r="E10" s="37">
        <v>4</v>
      </c>
      <c r="F10" s="37">
        <v>4</v>
      </c>
      <c r="G10" s="37"/>
      <c r="H10" s="37"/>
      <c r="I10" s="37"/>
      <c r="J10" s="37"/>
      <c r="K10" s="37"/>
      <c r="L10" s="37"/>
    </row>
    <row r="11" spans="1:12" ht="33" customHeight="1" x14ac:dyDescent="0.8">
      <c r="A11" s="69" t="s">
        <v>15</v>
      </c>
      <c r="B11" s="9" t="s">
        <v>13</v>
      </c>
      <c r="C11" s="37">
        <v>4</v>
      </c>
      <c r="D11" s="37">
        <v>5</v>
      </c>
      <c r="E11" s="37">
        <v>4</v>
      </c>
      <c r="F11" s="37">
        <v>4</v>
      </c>
      <c r="G11" s="37"/>
      <c r="H11" s="37"/>
      <c r="I11" s="37"/>
      <c r="J11" s="37"/>
      <c r="K11" s="37"/>
      <c r="L11" s="37"/>
    </row>
    <row r="12" spans="1:12" x14ac:dyDescent="0.8">
      <c r="A12" s="69"/>
      <c r="B12" s="10" t="s">
        <v>6</v>
      </c>
      <c r="C12" s="37">
        <v>4</v>
      </c>
      <c r="D12" s="37">
        <v>4</v>
      </c>
      <c r="E12" s="37">
        <v>5</v>
      </c>
      <c r="F12" s="37">
        <v>4</v>
      </c>
      <c r="G12" s="37"/>
      <c r="H12" s="37"/>
      <c r="I12" s="37"/>
      <c r="J12" s="37"/>
      <c r="K12" s="37"/>
      <c r="L12" s="37"/>
    </row>
    <row r="13" spans="1:12" x14ac:dyDescent="0.8">
      <c r="A13" s="69"/>
      <c r="B13" s="10" t="s">
        <v>7</v>
      </c>
      <c r="C13" s="37">
        <v>5</v>
      </c>
      <c r="D13" s="37">
        <v>4</v>
      </c>
      <c r="E13" s="37">
        <v>3</v>
      </c>
      <c r="F13" s="37">
        <v>3</v>
      </c>
      <c r="G13" s="37"/>
      <c r="H13" s="37"/>
      <c r="I13" s="37"/>
      <c r="J13" s="37"/>
      <c r="K13" s="37"/>
      <c r="L13" s="37"/>
    </row>
    <row r="14" spans="1:12" x14ac:dyDescent="0.8">
      <c r="A14" s="69"/>
      <c r="B14" s="10" t="s">
        <v>8</v>
      </c>
      <c r="C14" s="37">
        <v>5</v>
      </c>
      <c r="D14" s="37">
        <v>5</v>
      </c>
      <c r="E14" s="37">
        <v>4</v>
      </c>
      <c r="F14" s="37">
        <v>3</v>
      </c>
      <c r="G14" s="37"/>
      <c r="H14" s="37"/>
      <c r="I14" s="37"/>
      <c r="J14" s="37"/>
      <c r="K14" s="37"/>
      <c r="L14" s="37"/>
    </row>
    <row r="15" spans="1:12" x14ac:dyDescent="0.8">
      <c r="A15" s="69"/>
      <c r="B15" s="10" t="s">
        <v>9</v>
      </c>
      <c r="C15" s="37">
        <v>5</v>
      </c>
      <c r="D15" s="37">
        <v>5</v>
      </c>
      <c r="E15" s="37">
        <v>5</v>
      </c>
      <c r="F15" s="37">
        <v>3</v>
      </c>
      <c r="G15" s="37"/>
      <c r="H15" s="37"/>
      <c r="I15" s="37"/>
      <c r="J15" s="37"/>
      <c r="K15" s="37"/>
      <c r="L15" s="37"/>
    </row>
    <row r="16" spans="1:12" x14ac:dyDescent="0.8">
      <c r="A16" s="69"/>
      <c r="B16" s="10" t="s">
        <v>10</v>
      </c>
      <c r="C16" s="37">
        <v>4</v>
      </c>
      <c r="D16" s="37">
        <v>5</v>
      </c>
      <c r="E16" s="37">
        <v>4</v>
      </c>
      <c r="F16" s="37">
        <v>5</v>
      </c>
      <c r="G16" s="37"/>
      <c r="H16" s="37"/>
      <c r="I16" s="37"/>
      <c r="J16" s="37"/>
      <c r="K16" s="37"/>
      <c r="L16" s="37"/>
    </row>
    <row r="17" spans="1:12" s="14" customFormat="1" x14ac:dyDescent="0.8">
      <c r="A17" s="13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8">
      <c r="A18" s="10" t="s">
        <v>16</v>
      </c>
      <c r="C18" s="39">
        <f>SUM(C8:C16)</f>
        <v>37</v>
      </c>
      <c r="D18" s="39">
        <f t="shared" ref="D18:L18" si="0">SUM(D8:D16)</f>
        <v>42</v>
      </c>
      <c r="E18" s="39">
        <f t="shared" si="0"/>
        <v>39</v>
      </c>
      <c r="F18" s="39">
        <f t="shared" si="0"/>
        <v>35</v>
      </c>
      <c r="G18" s="39">
        <f t="shared" si="0"/>
        <v>0</v>
      </c>
      <c r="H18" s="39">
        <f t="shared" si="0"/>
        <v>0</v>
      </c>
      <c r="I18" s="39">
        <f t="shared" si="0"/>
        <v>0</v>
      </c>
      <c r="J18" s="39">
        <f t="shared" si="0"/>
        <v>0</v>
      </c>
      <c r="K18" s="39">
        <f t="shared" si="0"/>
        <v>0</v>
      </c>
      <c r="L18" s="39">
        <f t="shared" si="0"/>
        <v>0</v>
      </c>
    </row>
  </sheetData>
  <mergeCells count="3">
    <mergeCell ref="A11:A16"/>
    <mergeCell ref="C5:L5"/>
    <mergeCell ref="A9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Information</vt:lpstr>
      <vt:lpstr>Results</vt:lpstr>
      <vt:lpstr>Summary of Evaluations</vt:lpstr>
      <vt:lpstr>Evaluator #1</vt:lpstr>
      <vt:lpstr>Evaluator #2</vt:lpstr>
      <vt:lpstr>Evaluator #3</vt:lpstr>
      <vt:lpstr>Evaluator #4</vt:lpstr>
      <vt:lpstr>Evaluator #5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Kuttis</dc:creator>
  <cp:lastModifiedBy>Nik Kuttis</cp:lastModifiedBy>
  <dcterms:created xsi:type="dcterms:W3CDTF">2020-01-24T15:18:51Z</dcterms:created>
  <dcterms:modified xsi:type="dcterms:W3CDTF">2020-01-29T20:53:18Z</dcterms:modified>
</cp:coreProperties>
</file>