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chelseamacneil/Desktop/AFA 100/"/>
    </mc:Choice>
  </mc:AlternateContent>
  <bookViews>
    <workbookView xWindow="0" yWindow="780" windowWidth="14160" windowHeight="1396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7" i="1" l="1"/>
  <c r="I106" i="1"/>
  <c r="M87" i="1"/>
  <c r="M86" i="1"/>
  <c r="I103" i="1"/>
  <c r="H99" i="1"/>
  <c r="I91" i="1"/>
  <c r="I90" i="1"/>
  <c r="H81" i="1"/>
  <c r="P52" i="1"/>
  <c r="P33" i="1"/>
  <c r="P27" i="1"/>
  <c r="P21" i="1"/>
  <c r="P16" i="1"/>
  <c r="P12" i="1"/>
  <c r="K17" i="1"/>
  <c r="G26" i="1"/>
  <c r="G21" i="1"/>
  <c r="G16" i="1"/>
</calcChain>
</file>

<file path=xl/sharedStrings.xml><?xml version="1.0" encoding="utf-8"?>
<sst xmlns="http://schemas.openxmlformats.org/spreadsheetml/2006/main" count="207" uniqueCount="151">
  <si>
    <t>a</t>
  </si>
  <si>
    <t>b</t>
  </si>
  <si>
    <t>cash</t>
  </si>
  <si>
    <t>capital</t>
  </si>
  <si>
    <t>c</t>
  </si>
  <si>
    <t>bank loan</t>
  </si>
  <si>
    <t>d</t>
  </si>
  <si>
    <t>sales</t>
  </si>
  <si>
    <t>unearned revenue</t>
  </si>
  <si>
    <t>e</t>
  </si>
  <si>
    <t>Prepaid rent</t>
  </si>
  <si>
    <t>f</t>
  </si>
  <si>
    <t>prepaid insurance</t>
  </si>
  <si>
    <t>g</t>
  </si>
  <si>
    <t>inventory</t>
  </si>
  <si>
    <t>h</t>
  </si>
  <si>
    <t>supplies</t>
  </si>
  <si>
    <t>i</t>
  </si>
  <si>
    <t>computers</t>
  </si>
  <si>
    <t>j</t>
  </si>
  <si>
    <t>printers</t>
  </si>
  <si>
    <t>k</t>
  </si>
  <si>
    <t>prepaid advertising</t>
  </si>
  <si>
    <t>l</t>
  </si>
  <si>
    <t>commission expense</t>
  </si>
  <si>
    <t>m</t>
  </si>
  <si>
    <t>utilites expense</t>
  </si>
  <si>
    <t>n</t>
  </si>
  <si>
    <t>phone &amp; internet expense</t>
  </si>
  <si>
    <t>o</t>
  </si>
  <si>
    <t>bank fees expense</t>
  </si>
  <si>
    <t>p</t>
  </si>
  <si>
    <t>interest expense</t>
  </si>
  <si>
    <t>1 - d</t>
  </si>
  <si>
    <t>$310,590 / (100% + 350%) = $69,020</t>
  </si>
  <si>
    <t>Cost of Goods Sold</t>
  </si>
  <si>
    <t>Inventory</t>
  </si>
  <si>
    <t>Office Furniture</t>
  </si>
  <si>
    <t>Accounts Payable</t>
  </si>
  <si>
    <t>2</t>
  </si>
  <si>
    <t>3</t>
  </si>
  <si>
    <t>Prepaid Tradeshow Fee</t>
  </si>
  <si>
    <t>4</t>
  </si>
  <si>
    <t>Accounts Receivable</t>
  </si>
  <si>
    <t>5</t>
  </si>
  <si>
    <t>See D above</t>
  </si>
  <si>
    <t>6</t>
  </si>
  <si>
    <t>Cannot show on BS or IS.  Can be disclosed in the  Notes to the Financial Statements.</t>
  </si>
  <si>
    <t>7</t>
  </si>
  <si>
    <t>Should not withdraw money from the business because only $12,007 is in the Cash account.</t>
  </si>
  <si>
    <t>Adjustments</t>
  </si>
  <si>
    <t>Interest expense</t>
  </si>
  <si>
    <t>Interest payable</t>
  </si>
  <si>
    <t>Rent Expense</t>
  </si>
  <si>
    <t>Insurance expense</t>
  </si>
  <si>
    <t>Prepaid insurance</t>
  </si>
  <si>
    <t>Supplies expense</t>
  </si>
  <si>
    <t>Supplies</t>
  </si>
  <si>
    <t>Depreciation expense</t>
  </si>
  <si>
    <t>Accumulated depreciation - Computers</t>
  </si>
  <si>
    <t>Accumulated depreciation - Printers</t>
  </si>
  <si>
    <t>Advrtising expense</t>
  </si>
  <si>
    <t>Prepaid advertising</t>
  </si>
  <si>
    <t>Commission expense</t>
  </si>
  <si>
    <t>Commission payable</t>
  </si>
  <si>
    <t>Utilites expense</t>
  </si>
  <si>
    <t>Accounts payable</t>
  </si>
  <si>
    <t>Phone &amp; Internet Expewnse</t>
  </si>
  <si>
    <t>Banks Fees expense</t>
  </si>
  <si>
    <t>See the Adjustments - part c above</t>
  </si>
  <si>
    <t>Cash</t>
  </si>
  <si>
    <t>Depreciatio  expense</t>
  </si>
  <si>
    <t>Accumulated depreciation -  Office furniture</t>
  </si>
  <si>
    <t>accounts receivable</t>
  </si>
  <si>
    <t>Assets</t>
  </si>
  <si>
    <t>Liabilities</t>
  </si>
  <si>
    <t>Equity</t>
  </si>
  <si>
    <t>Revenue</t>
  </si>
  <si>
    <t>Expenses</t>
  </si>
  <si>
    <t>Capital</t>
  </si>
  <si>
    <t>Bank Loan</t>
  </si>
  <si>
    <t>Sales</t>
  </si>
  <si>
    <t>Unearned revenue</t>
  </si>
  <si>
    <t>Prepaid Rent</t>
  </si>
  <si>
    <t>Prepaid Insurance</t>
  </si>
  <si>
    <t>Computers</t>
  </si>
  <si>
    <t>Printers</t>
  </si>
  <si>
    <t>Acc Dep - Compu</t>
  </si>
  <si>
    <t>Acc Dep - Print</t>
  </si>
  <si>
    <t>Prepaid Ads</t>
  </si>
  <si>
    <t>Commission exp</t>
  </si>
  <si>
    <t>Utilties exp</t>
  </si>
  <si>
    <t>Phone &amp; In t</t>
  </si>
  <si>
    <t>Bank fees</t>
  </si>
  <si>
    <t>interest exp</t>
  </si>
  <si>
    <t>cost of good sold</t>
  </si>
  <si>
    <t>office furn</t>
  </si>
  <si>
    <t>Acc Dep - Office furn</t>
  </si>
  <si>
    <t>Int payale</t>
  </si>
  <si>
    <t>rent exp</t>
  </si>
  <si>
    <t>insuran ce exp</t>
  </si>
  <si>
    <t>supplies expense</t>
  </si>
  <si>
    <t>depre exp</t>
  </si>
  <si>
    <t>adv exp</t>
  </si>
  <si>
    <t>comm payable</t>
  </si>
  <si>
    <t>Financial statements</t>
  </si>
  <si>
    <t>Current Assets</t>
  </si>
  <si>
    <t>Accounts Receiable</t>
  </si>
  <si>
    <t>Prepaid I suranc</t>
  </si>
  <si>
    <t>Prepaid Advertisigng</t>
  </si>
  <si>
    <t>Total</t>
  </si>
  <si>
    <t>Non -Current Assets</t>
  </si>
  <si>
    <t>Less; Acc dep</t>
  </si>
  <si>
    <t>Ofice Furn</t>
  </si>
  <si>
    <t>Total Assets</t>
  </si>
  <si>
    <t>Liabilities &amp; Equity</t>
  </si>
  <si>
    <t>Current Liabilities</t>
  </si>
  <si>
    <t>commision pay</t>
  </si>
  <si>
    <t>Non-Current Liabilities</t>
  </si>
  <si>
    <t>Total Liabilites</t>
  </si>
  <si>
    <t>Income Statement</t>
  </si>
  <si>
    <t>Revenues</t>
  </si>
  <si>
    <t>Sales Revenue</t>
  </si>
  <si>
    <t xml:space="preserve">Cost of Goods </t>
  </si>
  <si>
    <t>Commissions expense</t>
  </si>
  <si>
    <t>Utiliitie Exp</t>
  </si>
  <si>
    <t>Phone &amp; Int</t>
  </si>
  <si>
    <t>Bank Fees</t>
  </si>
  <si>
    <t>Interest Exp</t>
  </si>
  <si>
    <t>Insurance exp</t>
  </si>
  <si>
    <t>supplies exp</t>
  </si>
  <si>
    <t>Dep exp</t>
  </si>
  <si>
    <t>Advert exp</t>
  </si>
  <si>
    <t>Total expenses</t>
  </si>
  <si>
    <t>Profit</t>
  </si>
  <si>
    <t>Total Liabs &amp; Equity</t>
  </si>
  <si>
    <t xml:space="preserve"> Capital of $200,000 + Profit of $183,410.50</t>
  </si>
  <si>
    <t>Ratios</t>
  </si>
  <si>
    <t>Current ratio</t>
  </si>
  <si>
    <t>Current Assets / Current Liabilities</t>
  </si>
  <si>
    <t>= $424,368 / $23,595</t>
  </si>
  <si>
    <t>= 17.99</t>
  </si>
  <si>
    <t>Total asset Turnover</t>
  </si>
  <si>
    <t>Sales / Total Assets</t>
  </si>
  <si>
    <t>= $310,590 / $437,005.50</t>
  </si>
  <si>
    <t>= 0.71</t>
  </si>
  <si>
    <t>Return on Assets</t>
  </si>
  <si>
    <t>Profit / Total Assets</t>
  </si>
  <si>
    <t>= $183,410.50 / $437,005.50</t>
  </si>
  <si>
    <t>= 41.97%</t>
  </si>
  <si>
    <t>= 0.4197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</si>
</sst>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quotePrefix="1"/>
    <xf numFmtId="0" fontId="2" fillId="0" borderId="0" xfId="0" applyFont="1"/>
    <xf numFmtId="0" fontId="0" fillId="0" borderId="0" xfId="0" applyFont="1"/>
    <xf numFmtId="0" fontId="0" fillId="0" borderId="0" xfId="0" applyAlignment="1"/>
    <xf numFmtId="0" fontId="3" fillId="0" borderId="0" xfId="0" quotePrefix="1" applyFont="1"/>
    <xf numFmtId="0" fontId="2" fillId="0" borderId="0" xfId="0" quotePrefix="1" applyFont="1"/>
    <xf numFmtId="0" fontId="0" fillId="0" borderId="0" xfId="0" quotePrefix="1" applyFont="1"/>
    <xf numFmtId="9" fontId="0" fillId="0" borderId="0" xfId="1" quotePrefix="1" applyFont="1"/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5"/>
  <sheetViews>
    <sheetView tabSelected="1" topLeftCell="E70" workbookViewId="0">
      <selection activeCell="N96" sqref="N96:N100"/>
    </sheetView>
  </sheetViews>
  <sheetFormatPr baseColWidth="10" defaultRowHeight="16" x14ac:dyDescent="0.2"/>
  <cols>
    <col min="9" max="9" width="10.5" customWidth="1"/>
  </cols>
  <sheetData>
    <row r="1" spans="1:17" x14ac:dyDescent="0.2">
      <c r="A1" t="s">
        <v>0</v>
      </c>
      <c r="G1" t="s">
        <v>74</v>
      </c>
      <c r="J1" t="s">
        <v>75</v>
      </c>
      <c r="M1" t="s">
        <v>76</v>
      </c>
      <c r="P1" t="s">
        <v>77</v>
      </c>
    </row>
    <row r="2" spans="1:17" x14ac:dyDescent="0.2">
      <c r="G2" s="9" t="s">
        <v>70</v>
      </c>
      <c r="H2" s="9"/>
      <c r="J2" s="9" t="s">
        <v>80</v>
      </c>
      <c r="K2" s="9"/>
      <c r="M2" s="9" t="s">
        <v>79</v>
      </c>
      <c r="N2" s="9"/>
      <c r="P2" s="9" t="s">
        <v>81</v>
      </c>
      <c r="Q2" s="9"/>
    </row>
    <row r="3" spans="1:17" x14ac:dyDescent="0.2">
      <c r="A3" t="s">
        <v>1</v>
      </c>
      <c r="B3" t="s">
        <v>2</v>
      </c>
      <c r="D3">
        <v>200000</v>
      </c>
      <c r="G3">
        <v>200000</v>
      </c>
      <c r="H3">
        <v>16000</v>
      </c>
      <c r="K3" s="2">
        <v>30000</v>
      </c>
      <c r="N3" s="2">
        <v>200000</v>
      </c>
      <c r="Q3" s="2">
        <v>310590</v>
      </c>
    </row>
    <row r="4" spans="1:17" x14ac:dyDescent="0.2">
      <c r="C4" t="s">
        <v>3</v>
      </c>
      <c r="E4">
        <v>200000</v>
      </c>
      <c r="G4">
        <v>30000</v>
      </c>
      <c r="H4">
        <v>7200</v>
      </c>
    </row>
    <row r="5" spans="1:17" x14ac:dyDescent="0.2">
      <c r="G5">
        <v>36540</v>
      </c>
    </row>
    <row r="6" spans="1:17" x14ac:dyDescent="0.2">
      <c r="A6" t="s">
        <v>4</v>
      </c>
      <c r="B6" t="s">
        <v>2</v>
      </c>
      <c r="D6">
        <v>30000</v>
      </c>
      <c r="H6">
        <v>180000</v>
      </c>
    </row>
    <row r="7" spans="1:17" x14ac:dyDescent="0.2">
      <c r="C7" t="s">
        <v>5</v>
      </c>
      <c r="E7">
        <v>30000</v>
      </c>
      <c r="H7">
        <v>4500</v>
      </c>
      <c r="J7" s="9" t="s">
        <v>82</v>
      </c>
      <c r="K7" s="9"/>
      <c r="P7" t="s">
        <v>78</v>
      </c>
    </row>
    <row r="8" spans="1:17" x14ac:dyDescent="0.2">
      <c r="H8">
        <v>3000</v>
      </c>
      <c r="K8" s="2">
        <v>5481</v>
      </c>
    </row>
    <row r="9" spans="1:17" x14ac:dyDescent="0.2">
      <c r="A9" t="s">
        <v>6</v>
      </c>
      <c r="B9" t="s">
        <v>2</v>
      </c>
      <c r="D9">
        <v>36540</v>
      </c>
      <c r="H9">
        <v>800</v>
      </c>
      <c r="P9" t="s">
        <v>90</v>
      </c>
    </row>
    <row r="10" spans="1:17" x14ac:dyDescent="0.2">
      <c r="B10" t="s">
        <v>73</v>
      </c>
      <c r="D10">
        <v>279531</v>
      </c>
      <c r="H10">
        <v>8400</v>
      </c>
      <c r="P10">
        <v>33075</v>
      </c>
    </row>
    <row r="11" spans="1:17" x14ac:dyDescent="0.2">
      <c r="C11" t="s">
        <v>7</v>
      </c>
      <c r="E11">
        <v>310590</v>
      </c>
      <c r="H11">
        <v>33075</v>
      </c>
      <c r="J11" s="9" t="s">
        <v>38</v>
      </c>
      <c r="K11" s="9"/>
      <c r="P11">
        <v>2835</v>
      </c>
    </row>
    <row r="12" spans="1:17" x14ac:dyDescent="0.2">
      <c r="C12" t="s">
        <v>8</v>
      </c>
      <c r="E12">
        <v>5481</v>
      </c>
      <c r="H12">
        <v>760</v>
      </c>
      <c r="K12">
        <v>9500</v>
      </c>
      <c r="P12" s="2">
        <f>SUM(P10:P11)</f>
        <v>35910</v>
      </c>
    </row>
    <row r="13" spans="1:17" x14ac:dyDescent="0.2">
      <c r="H13">
        <v>440</v>
      </c>
      <c r="K13">
        <v>5000</v>
      </c>
      <c r="P13" t="s">
        <v>91</v>
      </c>
    </row>
    <row r="14" spans="1:17" x14ac:dyDescent="0.2">
      <c r="A14" t="s">
        <v>9</v>
      </c>
      <c r="B14" t="s">
        <v>10</v>
      </c>
      <c r="D14">
        <v>16000</v>
      </c>
      <c r="H14">
        <v>58</v>
      </c>
      <c r="K14">
        <v>380</v>
      </c>
      <c r="P14">
        <v>760</v>
      </c>
    </row>
    <row r="15" spans="1:17" x14ac:dyDescent="0.2">
      <c r="C15" t="s">
        <v>2</v>
      </c>
      <c r="E15">
        <v>16000</v>
      </c>
      <c r="H15">
        <v>300</v>
      </c>
      <c r="K15">
        <v>220</v>
      </c>
      <c r="P15">
        <v>380</v>
      </c>
    </row>
    <row r="16" spans="1:17" x14ac:dyDescent="0.2">
      <c r="G16" s="2">
        <f>SUM(G3:G15)-SUM(H3:H15)</f>
        <v>12007</v>
      </c>
      <c r="K16">
        <v>29</v>
      </c>
      <c r="P16" s="2">
        <f>SUM(P14:P15)</f>
        <v>1140</v>
      </c>
    </row>
    <row r="17" spans="1:16" x14ac:dyDescent="0.2">
      <c r="A17" t="s">
        <v>11</v>
      </c>
      <c r="B17" t="s">
        <v>12</v>
      </c>
      <c r="D17">
        <v>7200</v>
      </c>
      <c r="K17" s="2">
        <f>SUM(K12:K16)</f>
        <v>15129</v>
      </c>
    </row>
    <row r="18" spans="1:16" x14ac:dyDescent="0.2">
      <c r="C18" t="s">
        <v>2</v>
      </c>
      <c r="E18">
        <v>7200</v>
      </c>
      <c r="G18" s="9" t="s">
        <v>43</v>
      </c>
      <c r="H18" s="9"/>
      <c r="P18" t="s">
        <v>92</v>
      </c>
    </row>
    <row r="19" spans="1:16" x14ac:dyDescent="0.2">
      <c r="G19">
        <v>279531</v>
      </c>
      <c r="J19" t="s">
        <v>98</v>
      </c>
      <c r="P19">
        <v>440</v>
      </c>
    </row>
    <row r="20" spans="1:16" x14ac:dyDescent="0.2">
      <c r="A20" t="s">
        <v>13</v>
      </c>
      <c r="B20" t="s">
        <v>14</v>
      </c>
      <c r="D20">
        <v>180000</v>
      </c>
      <c r="G20">
        <v>12000</v>
      </c>
      <c r="K20" s="2">
        <v>150</v>
      </c>
      <c r="P20">
        <v>220</v>
      </c>
    </row>
    <row r="21" spans="1:16" x14ac:dyDescent="0.2">
      <c r="C21" t="s">
        <v>2</v>
      </c>
      <c r="E21">
        <v>180000</v>
      </c>
      <c r="G21" s="2">
        <f>SUM(G19:G20)</f>
        <v>291531</v>
      </c>
      <c r="P21" s="2">
        <f>SUM(P19:P20)</f>
        <v>660</v>
      </c>
    </row>
    <row r="22" spans="1:16" x14ac:dyDescent="0.2">
      <c r="J22" t="s">
        <v>104</v>
      </c>
    </row>
    <row r="23" spans="1:16" x14ac:dyDescent="0.2">
      <c r="A23" t="s">
        <v>15</v>
      </c>
      <c r="B23" t="s">
        <v>16</v>
      </c>
      <c r="D23">
        <v>4500</v>
      </c>
      <c r="G23" s="9" t="s">
        <v>36</v>
      </c>
      <c r="H23" s="9"/>
      <c r="K23" s="2">
        <v>2835</v>
      </c>
    </row>
    <row r="24" spans="1:16" x14ac:dyDescent="0.2">
      <c r="C24" t="s">
        <v>2</v>
      </c>
      <c r="E24">
        <v>4500</v>
      </c>
      <c r="G24">
        <v>180000</v>
      </c>
      <c r="H24">
        <v>69020</v>
      </c>
      <c r="K24" s="3"/>
      <c r="P24" t="s">
        <v>93</v>
      </c>
    </row>
    <row r="25" spans="1:16" x14ac:dyDescent="0.2">
      <c r="H25">
        <v>12000</v>
      </c>
      <c r="P25">
        <v>58</v>
      </c>
    </row>
    <row r="26" spans="1:16" x14ac:dyDescent="0.2">
      <c r="A26" t="s">
        <v>17</v>
      </c>
      <c r="B26" t="s">
        <v>18</v>
      </c>
      <c r="D26">
        <v>3000</v>
      </c>
      <c r="G26" s="2">
        <f>G24-H24-H25</f>
        <v>98980</v>
      </c>
      <c r="P26">
        <v>29</v>
      </c>
    </row>
    <row r="27" spans="1:16" x14ac:dyDescent="0.2">
      <c r="C27" t="s">
        <v>2</v>
      </c>
      <c r="E27">
        <v>3000</v>
      </c>
      <c r="P27" s="2">
        <f>SUM(P25:P26)</f>
        <v>87</v>
      </c>
    </row>
    <row r="28" spans="1:16" x14ac:dyDescent="0.2">
      <c r="G28" s="9" t="s">
        <v>83</v>
      </c>
      <c r="H28" s="9"/>
    </row>
    <row r="29" spans="1:16" x14ac:dyDescent="0.2">
      <c r="A29" t="s">
        <v>19</v>
      </c>
      <c r="B29" t="s">
        <v>20</v>
      </c>
      <c r="D29">
        <v>800</v>
      </c>
      <c r="G29">
        <v>16000</v>
      </c>
      <c r="H29">
        <v>12000</v>
      </c>
    </row>
    <row r="30" spans="1:16" x14ac:dyDescent="0.2">
      <c r="C30" t="s">
        <v>2</v>
      </c>
      <c r="E30">
        <v>800</v>
      </c>
      <c r="G30" s="2">
        <v>4000</v>
      </c>
      <c r="P30" t="s">
        <v>94</v>
      </c>
    </row>
    <row r="31" spans="1:16" x14ac:dyDescent="0.2">
      <c r="P31">
        <v>300</v>
      </c>
    </row>
    <row r="32" spans="1:16" x14ac:dyDescent="0.2">
      <c r="A32" t="s">
        <v>21</v>
      </c>
      <c r="B32" t="s">
        <v>22</v>
      </c>
      <c r="D32">
        <v>8400</v>
      </c>
      <c r="P32">
        <v>150</v>
      </c>
    </row>
    <row r="33" spans="1:16" x14ac:dyDescent="0.2">
      <c r="C33" t="s">
        <v>2</v>
      </c>
      <c r="E33">
        <v>8400</v>
      </c>
      <c r="G33" s="9" t="s">
        <v>84</v>
      </c>
      <c r="H33" s="9"/>
      <c r="P33" s="2">
        <f>SUM(P31:P32)</f>
        <v>450</v>
      </c>
    </row>
    <row r="34" spans="1:16" x14ac:dyDescent="0.2">
      <c r="G34">
        <v>7200</v>
      </c>
      <c r="H34">
        <v>1800</v>
      </c>
      <c r="P34" t="s">
        <v>95</v>
      </c>
    </row>
    <row r="35" spans="1:16" x14ac:dyDescent="0.2">
      <c r="A35" t="s">
        <v>23</v>
      </c>
      <c r="B35" t="s">
        <v>24</v>
      </c>
      <c r="D35">
        <v>33075</v>
      </c>
      <c r="G35" s="2">
        <v>5400</v>
      </c>
      <c r="P35" s="2">
        <v>69020</v>
      </c>
    </row>
    <row r="36" spans="1:16" x14ac:dyDescent="0.2">
      <c r="C36" t="s">
        <v>2</v>
      </c>
      <c r="E36">
        <v>33075</v>
      </c>
    </row>
    <row r="38" spans="1:16" x14ac:dyDescent="0.2">
      <c r="A38" t="s">
        <v>25</v>
      </c>
      <c r="B38" t="s">
        <v>26</v>
      </c>
      <c r="D38">
        <v>760</v>
      </c>
      <c r="G38" s="9" t="s">
        <v>57</v>
      </c>
      <c r="H38" s="9"/>
      <c r="P38" t="s">
        <v>99</v>
      </c>
    </row>
    <row r="39" spans="1:16" x14ac:dyDescent="0.2">
      <c r="C39" t="s">
        <v>2</v>
      </c>
      <c r="E39">
        <v>760</v>
      </c>
      <c r="G39">
        <v>4500</v>
      </c>
      <c r="H39">
        <v>1250</v>
      </c>
      <c r="P39" s="2">
        <v>12000</v>
      </c>
    </row>
    <row r="40" spans="1:16" x14ac:dyDescent="0.2">
      <c r="G40" s="2">
        <v>3250</v>
      </c>
    </row>
    <row r="41" spans="1:16" x14ac:dyDescent="0.2">
      <c r="A41" t="s">
        <v>27</v>
      </c>
      <c r="B41" t="s">
        <v>28</v>
      </c>
      <c r="D41">
        <v>440</v>
      </c>
    </row>
    <row r="42" spans="1:16" x14ac:dyDescent="0.2">
      <c r="C42" t="s">
        <v>2</v>
      </c>
      <c r="E42">
        <v>440</v>
      </c>
      <c r="G42" t="s">
        <v>89</v>
      </c>
      <c r="P42" t="s">
        <v>100</v>
      </c>
    </row>
    <row r="43" spans="1:16" x14ac:dyDescent="0.2">
      <c r="G43">
        <v>8400</v>
      </c>
      <c r="H43">
        <v>4200</v>
      </c>
      <c r="P43" s="2">
        <v>1800</v>
      </c>
    </row>
    <row r="44" spans="1:16" x14ac:dyDescent="0.2">
      <c r="A44" t="s">
        <v>29</v>
      </c>
      <c r="B44" t="s">
        <v>30</v>
      </c>
      <c r="D44">
        <v>58</v>
      </c>
      <c r="G44" s="2">
        <v>4200</v>
      </c>
    </row>
    <row r="45" spans="1:16" x14ac:dyDescent="0.2">
      <c r="C45" t="s">
        <v>2</v>
      </c>
      <c r="E45">
        <v>58</v>
      </c>
      <c r="P45" t="s">
        <v>101</v>
      </c>
    </row>
    <row r="46" spans="1:16" x14ac:dyDescent="0.2">
      <c r="G46" t="s">
        <v>41</v>
      </c>
      <c r="P46" s="2">
        <v>1250</v>
      </c>
    </row>
    <row r="47" spans="1:16" x14ac:dyDescent="0.2">
      <c r="A47" t="s">
        <v>31</v>
      </c>
      <c r="B47" t="s">
        <v>32</v>
      </c>
      <c r="D47">
        <v>300</v>
      </c>
      <c r="G47" s="2">
        <v>5000</v>
      </c>
    </row>
    <row r="48" spans="1:16" x14ac:dyDescent="0.2">
      <c r="C48" t="s">
        <v>2</v>
      </c>
      <c r="E48">
        <v>300</v>
      </c>
      <c r="P48" t="s">
        <v>102</v>
      </c>
    </row>
    <row r="49" spans="1:16" x14ac:dyDescent="0.2">
      <c r="G49" t="s">
        <v>85</v>
      </c>
      <c r="P49">
        <v>375</v>
      </c>
    </row>
    <row r="50" spans="1:16" x14ac:dyDescent="0.2">
      <c r="A50" t="s">
        <v>33</v>
      </c>
      <c r="B50" t="s">
        <v>35</v>
      </c>
      <c r="D50">
        <v>69020</v>
      </c>
      <c r="G50" s="2">
        <v>3000</v>
      </c>
      <c r="P50">
        <v>50</v>
      </c>
    </row>
    <row r="51" spans="1:16" x14ac:dyDescent="0.2">
      <c r="C51" t="s">
        <v>36</v>
      </c>
      <c r="E51">
        <v>69020</v>
      </c>
      <c r="P51">
        <v>237.5</v>
      </c>
    </row>
    <row r="52" spans="1:16" x14ac:dyDescent="0.2">
      <c r="B52" t="s">
        <v>34</v>
      </c>
      <c r="G52" t="s">
        <v>87</v>
      </c>
      <c r="P52" s="2">
        <f>SUM(P49:P51)</f>
        <v>662.5</v>
      </c>
    </row>
    <row r="53" spans="1:16" x14ac:dyDescent="0.2">
      <c r="H53" s="2">
        <v>375</v>
      </c>
      <c r="P53" t="s">
        <v>103</v>
      </c>
    </row>
    <row r="54" spans="1:16" x14ac:dyDescent="0.2">
      <c r="A54" s="1" t="s">
        <v>39</v>
      </c>
      <c r="B54" t="s">
        <v>37</v>
      </c>
      <c r="D54">
        <v>9500</v>
      </c>
      <c r="P54" s="2">
        <v>4200</v>
      </c>
    </row>
    <row r="55" spans="1:16" x14ac:dyDescent="0.2">
      <c r="C55" t="s">
        <v>38</v>
      </c>
      <c r="E55">
        <v>9500</v>
      </c>
      <c r="G55" t="s">
        <v>86</v>
      </c>
    </row>
    <row r="56" spans="1:16" x14ac:dyDescent="0.2">
      <c r="G56" s="2">
        <v>800</v>
      </c>
    </row>
    <row r="57" spans="1:16" x14ac:dyDescent="0.2">
      <c r="A57" s="1" t="s">
        <v>40</v>
      </c>
      <c r="B57" t="s">
        <v>41</v>
      </c>
      <c r="D57">
        <v>5000</v>
      </c>
    </row>
    <row r="58" spans="1:16" x14ac:dyDescent="0.2">
      <c r="C58" t="s">
        <v>38</v>
      </c>
      <c r="E58">
        <v>5000</v>
      </c>
      <c r="G58" t="s">
        <v>88</v>
      </c>
    </row>
    <row r="59" spans="1:16" x14ac:dyDescent="0.2">
      <c r="H59" s="2">
        <v>50</v>
      </c>
    </row>
    <row r="60" spans="1:16" x14ac:dyDescent="0.2">
      <c r="A60" s="1" t="s">
        <v>42</v>
      </c>
      <c r="B60" t="s">
        <v>43</v>
      </c>
      <c r="D60">
        <v>12000</v>
      </c>
    </row>
    <row r="61" spans="1:16" x14ac:dyDescent="0.2">
      <c r="C61" t="s">
        <v>36</v>
      </c>
      <c r="E61">
        <v>12000</v>
      </c>
      <c r="G61" t="s">
        <v>96</v>
      </c>
    </row>
    <row r="62" spans="1:16" x14ac:dyDescent="0.2">
      <c r="G62" s="2">
        <v>9500</v>
      </c>
    </row>
    <row r="63" spans="1:16" x14ac:dyDescent="0.2">
      <c r="A63" s="1" t="s">
        <v>44</v>
      </c>
      <c r="B63" t="s">
        <v>45</v>
      </c>
    </row>
    <row r="65" spans="1:13" x14ac:dyDescent="0.2">
      <c r="A65" s="1" t="s">
        <v>46</v>
      </c>
      <c r="B65" t="s">
        <v>47</v>
      </c>
      <c r="G65" t="s">
        <v>97</v>
      </c>
    </row>
    <row r="66" spans="1:13" x14ac:dyDescent="0.2">
      <c r="H66" s="2">
        <v>237.5</v>
      </c>
    </row>
    <row r="67" spans="1:13" x14ac:dyDescent="0.2">
      <c r="A67" s="1" t="s">
        <v>48</v>
      </c>
      <c r="B67" t="s">
        <v>49</v>
      </c>
    </row>
    <row r="69" spans="1:13" x14ac:dyDescent="0.2">
      <c r="A69" t="s">
        <v>50</v>
      </c>
      <c r="G69" t="s">
        <v>105</v>
      </c>
      <c r="K69" t="s">
        <v>120</v>
      </c>
    </row>
    <row r="70" spans="1:13" x14ac:dyDescent="0.2">
      <c r="A70" t="s">
        <v>4</v>
      </c>
      <c r="B70" t="s">
        <v>51</v>
      </c>
      <c r="D70">
        <v>150</v>
      </c>
    </row>
    <row r="71" spans="1:13" x14ac:dyDescent="0.2">
      <c r="C71" t="s">
        <v>52</v>
      </c>
      <c r="E71">
        <v>150</v>
      </c>
      <c r="G71" t="s">
        <v>106</v>
      </c>
      <c r="K71" t="s">
        <v>121</v>
      </c>
    </row>
    <row r="72" spans="1:13" x14ac:dyDescent="0.2">
      <c r="K72" t="s">
        <v>122</v>
      </c>
      <c r="M72">
        <v>310590</v>
      </c>
    </row>
    <row r="73" spans="1:13" x14ac:dyDescent="0.2">
      <c r="A73" t="s">
        <v>9</v>
      </c>
      <c r="B73" t="s">
        <v>53</v>
      </c>
      <c r="D73">
        <v>12000</v>
      </c>
      <c r="G73" t="s">
        <v>70</v>
      </c>
      <c r="H73">
        <v>12007</v>
      </c>
    </row>
    <row r="74" spans="1:13" x14ac:dyDescent="0.2">
      <c r="C74" t="s">
        <v>10</v>
      </c>
      <c r="E74">
        <v>12000</v>
      </c>
      <c r="G74" t="s">
        <v>107</v>
      </c>
      <c r="H74">
        <v>291531</v>
      </c>
      <c r="K74" t="s">
        <v>78</v>
      </c>
    </row>
    <row r="75" spans="1:13" x14ac:dyDescent="0.2">
      <c r="G75" t="s">
        <v>36</v>
      </c>
      <c r="H75">
        <v>98980</v>
      </c>
      <c r="K75" t="s">
        <v>123</v>
      </c>
      <c r="L75">
        <v>69020</v>
      </c>
    </row>
    <row r="76" spans="1:13" x14ac:dyDescent="0.2">
      <c r="A76" t="s">
        <v>11</v>
      </c>
      <c r="B76" t="s">
        <v>54</v>
      </c>
      <c r="D76">
        <v>1800</v>
      </c>
      <c r="G76" t="s">
        <v>57</v>
      </c>
      <c r="H76">
        <v>3250</v>
      </c>
      <c r="K76" t="s">
        <v>124</v>
      </c>
      <c r="L76">
        <v>35910</v>
      </c>
    </row>
    <row r="77" spans="1:13" x14ac:dyDescent="0.2">
      <c r="C77" t="s">
        <v>55</v>
      </c>
      <c r="E77">
        <v>1800</v>
      </c>
      <c r="G77" t="s">
        <v>83</v>
      </c>
      <c r="H77">
        <v>4000</v>
      </c>
      <c r="K77" t="s">
        <v>125</v>
      </c>
      <c r="L77">
        <v>1140</v>
      </c>
    </row>
    <row r="78" spans="1:13" x14ac:dyDescent="0.2">
      <c r="G78" t="s">
        <v>108</v>
      </c>
      <c r="H78">
        <v>5400</v>
      </c>
      <c r="K78" t="s">
        <v>126</v>
      </c>
      <c r="L78">
        <v>660</v>
      </c>
    </row>
    <row r="79" spans="1:13" x14ac:dyDescent="0.2">
      <c r="A79" t="s">
        <v>15</v>
      </c>
      <c r="B79" t="s">
        <v>56</v>
      </c>
      <c r="D79">
        <v>1250</v>
      </c>
      <c r="G79" t="s">
        <v>41</v>
      </c>
      <c r="H79">
        <v>5000</v>
      </c>
      <c r="K79" t="s">
        <v>127</v>
      </c>
      <c r="L79">
        <v>87</v>
      </c>
    </row>
    <row r="80" spans="1:13" x14ac:dyDescent="0.2">
      <c r="C80" t="s">
        <v>57</v>
      </c>
      <c r="E80">
        <v>1250</v>
      </c>
      <c r="G80" t="s">
        <v>109</v>
      </c>
      <c r="H80">
        <v>4200</v>
      </c>
      <c r="K80" t="s">
        <v>128</v>
      </c>
      <c r="L80">
        <v>450</v>
      </c>
    </row>
    <row r="81" spans="1:14" x14ac:dyDescent="0.2">
      <c r="G81" t="s">
        <v>110</v>
      </c>
      <c r="H81">
        <f>SUM(H73:H80)</f>
        <v>424368</v>
      </c>
      <c r="K81" t="s">
        <v>53</v>
      </c>
      <c r="L81">
        <v>12000</v>
      </c>
    </row>
    <row r="82" spans="1:14" x14ac:dyDescent="0.2">
      <c r="A82" t="s">
        <v>17</v>
      </c>
      <c r="B82" t="s">
        <v>58</v>
      </c>
      <c r="D82">
        <v>375</v>
      </c>
      <c r="K82" t="s">
        <v>129</v>
      </c>
      <c r="L82">
        <v>1800</v>
      </c>
    </row>
    <row r="83" spans="1:14" x14ac:dyDescent="0.2">
      <c r="C83" t="s">
        <v>59</v>
      </c>
      <c r="E83">
        <v>375</v>
      </c>
      <c r="G83" t="s">
        <v>111</v>
      </c>
      <c r="K83" s="3" t="s">
        <v>130</v>
      </c>
      <c r="L83">
        <v>1250</v>
      </c>
    </row>
    <row r="84" spans="1:14" x14ac:dyDescent="0.2">
      <c r="G84" t="s">
        <v>85</v>
      </c>
      <c r="H84">
        <v>3000</v>
      </c>
      <c r="K84" s="3" t="s">
        <v>131</v>
      </c>
      <c r="L84">
        <v>662.5</v>
      </c>
    </row>
    <row r="85" spans="1:14" x14ac:dyDescent="0.2">
      <c r="A85" t="s">
        <v>19</v>
      </c>
      <c r="B85" t="s">
        <v>58</v>
      </c>
      <c r="D85">
        <v>50</v>
      </c>
      <c r="G85" t="s">
        <v>112</v>
      </c>
      <c r="H85">
        <v>375</v>
      </c>
      <c r="I85">
        <v>2625</v>
      </c>
      <c r="K85" s="3" t="s">
        <v>132</v>
      </c>
      <c r="L85">
        <v>4200</v>
      </c>
    </row>
    <row r="86" spans="1:14" x14ac:dyDescent="0.2">
      <c r="C86" t="s">
        <v>60</v>
      </c>
      <c r="E86">
        <v>50</v>
      </c>
      <c r="G86" t="s">
        <v>86</v>
      </c>
      <c r="H86">
        <v>800</v>
      </c>
      <c r="K86" s="3" t="s">
        <v>133</v>
      </c>
      <c r="M86">
        <f>SUM(L75:L85)</f>
        <v>127179.5</v>
      </c>
    </row>
    <row r="87" spans="1:14" x14ac:dyDescent="0.2">
      <c r="G87" t="s">
        <v>112</v>
      </c>
      <c r="H87">
        <v>50</v>
      </c>
      <c r="I87">
        <v>750</v>
      </c>
      <c r="K87" s="3" t="s">
        <v>134</v>
      </c>
      <c r="M87">
        <f>M72-M86</f>
        <v>183410.5</v>
      </c>
    </row>
    <row r="88" spans="1:14" x14ac:dyDescent="0.2">
      <c r="A88" t="s">
        <v>21</v>
      </c>
      <c r="B88" t="s">
        <v>61</v>
      </c>
      <c r="D88">
        <v>4200</v>
      </c>
      <c r="G88" t="s">
        <v>113</v>
      </c>
      <c r="H88">
        <v>9500</v>
      </c>
      <c r="K88" s="2"/>
    </row>
    <row r="89" spans="1:14" x14ac:dyDescent="0.2">
      <c r="C89" t="s">
        <v>62</v>
      </c>
      <c r="E89">
        <v>4200</v>
      </c>
      <c r="G89" t="s">
        <v>112</v>
      </c>
      <c r="H89">
        <v>237.5</v>
      </c>
      <c r="I89">
        <v>9262.5</v>
      </c>
    </row>
    <row r="90" spans="1:14" x14ac:dyDescent="0.2">
      <c r="I90">
        <f>SUM(I85:I89)</f>
        <v>12637.5</v>
      </c>
      <c r="K90" s="2"/>
    </row>
    <row r="91" spans="1:14" x14ac:dyDescent="0.2">
      <c r="A91" t="s">
        <v>23</v>
      </c>
      <c r="B91" t="s">
        <v>63</v>
      </c>
      <c r="D91">
        <v>2835</v>
      </c>
      <c r="G91" t="s">
        <v>114</v>
      </c>
      <c r="I91">
        <f>H81+I90</f>
        <v>437005.5</v>
      </c>
      <c r="K91" t="s">
        <v>137</v>
      </c>
    </row>
    <row r="92" spans="1:14" x14ac:dyDescent="0.2">
      <c r="C92" t="s">
        <v>64</v>
      </c>
      <c r="E92">
        <v>2835</v>
      </c>
    </row>
    <row r="93" spans="1:14" x14ac:dyDescent="0.2">
      <c r="G93" t="s">
        <v>115</v>
      </c>
      <c r="K93" t="s">
        <v>138</v>
      </c>
    </row>
    <row r="94" spans="1:14" x14ac:dyDescent="0.2">
      <c r="A94" t="s">
        <v>25</v>
      </c>
      <c r="B94" t="s">
        <v>65</v>
      </c>
      <c r="D94">
        <v>380</v>
      </c>
      <c r="G94" t="s">
        <v>116</v>
      </c>
      <c r="K94" s="3" t="s">
        <v>139</v>
      </c>
    </row>
    <row r="95" spans="1:14" x14ac:dyDescent="0.2">
      <c r="C95" t="s">
        <v>66</v>
      </c>
      <c r="E95">
        <v>380</v>
      </c>
      <c r="G95" t="s">
        <v>38</v>
      </c>
      <c r="H95">
        <v>15129</v>
      </c>
      <c r="K95" s="7" t="s">
        <v>140</v>
      </c>
    </row>
    <row r="96" spans="1:14" x14ac:dyDescent="0.2">
      <c r="G96" t="s">
        <v>82</v>
      </c>
      <c r="H96">
        <v>5481</v>
      </c>
      <c r="K96" s="6" t="s">
        <v>141</v>
      </c>
      <c r="N96" t="s">
        <v>146</v>
      </c>
    </row>
    <row r="97" spans="1:14" x14ac:dyDescent="0.2">
      <c r="A97" t="s">
        <v>27</v>
      </c>
      <c r="B97" t="s">
        <v>67</v>
      </c>
      <c r="D97">
        <v>220</v>
      </c>
      <c r="G97" t="s">
        <v>52</v>
      </c>
      <c r="H97">
        <v>150</v>
      </c>
      <c r="K97" s="3"/>
      <c r="N97" s="3" t="s">
        <v>147</v>
      </c>
    </row>
    <row r="98" spans="1:14" x14ac:dyDescent="0.2">
      <c r="C98" t="s">
        <v>66</v>
      </c>
      <c r="E98">
        <v>220</v>
      </c>
      <c r="G98" t="s">
        <v>117</v>
      </c>
      <c r="H98">
        <v>2835</v>
      </c>
      <c r="K98" s="3" t="s">
        <v>142</v>
      </c>
      <c r="N98" s="7" t="s">
        <v>148</v>
      </c>
    </row>
    <row r="99" spans="1:14" x14ac:dyDescent="0.2">
      <c r="G99" t="s">
        <v>110</v>
      </c>
      <c r="H99">
        <f>SUM(H95:H98)</f>
        <v>23595</v>
      </c>
      <c r="K99" s="3" t="s">
        <v>143</v>
      </c>
      <c r="N99" s="8" t="s">
        <v>150</v>
      </c>
    </row>
    <row r="100" spans="1:14" x14ac:dyDescent="0.2">
      <c r="A100" t="s">
        <v>29</v>
      </c>
      <c r="B100" t="s">
        <v>68</v>
      </c>
      <c r="D100">
        <v>29</v>
      </c>
      <c r="K100" s="7" t="s">
        <v>144</v>
      </c>
      <c r="N100" s="6" t="s">
        <v>149</v>
      </c>
    </row>
    <row r="101" spans="1:14" x14ac:dyDescent="0.2">
      <c r="C101" t="s">
        <v>38</v>
      </c>
      <c r="E101">
        <v>29</v>
      </c>
      <c r="G101" t="s">
        <v>118</v>
      </c>
      <c r="K101" s="6" t="s">
        <v>145</v>
      </c>
    </row>
    <row r="102" spans="1:14" x14ac:dyDescent="0.2">
      <c r="G102" t="s">
        <v>80</v>
      </c>
      <c r="H102">
        <v>30000</v>
      </c>
    </row>
    <row r="103" spans="1:14" x14ac:dyDescent="0.2">
      <c r="A103" t="s">
        <v>31</v>
      </c>
      <c r="B103" t="s">
        <v>69</v>
      </c>
      <c r="G103" s="4" t="s">
        <v>119</v>
      </c>
      <c r="H103" s="4"/>
      <c r="I103">
        <f>H99+H102</f>
        <v>53595</v>
      </c>
    </row>
    <row r="104" spans="1:14" x14ac:dyDescent="0.2">
      <c r="H104" s="2"/>
    </row>
    <row r="105" spans="1:14" x14ac:dyDescent="0.2">
      <c r="A105" s="1" t="s">
        <v>39</v>
      </c>
      <c r="B105" t="s">
        <v>71</v>
      </c>
      <c r="D105">
        <v>237.5</v>
      </c>
      <c r="G105" t="s">
        <v>76</v>
      </c>
    </row>
    <row r="106" spans="1:14" x14ac:dyDescent="0.2">
      <c r="C106" t="s">
        <v>72</v>
      </c>
      <c r="E106">
        <v>237.5</v>
      </c>
      <c r="G106" t="s">
        <v>79</v>
      </c>
      <c r="I106">
        <f>200000+M87</f>
        <v>383410.5</v>
      </c>
      <c r="J106" s="5" t="s">
        <v>136</v>
      </c>
    </row>
    <row r="107" spans="1:14" x14ac:dyDescent="0.2">
      <c r="G107" t="s">
        <v>135</v>
      </c>
      <c r="I107">
        <f>SUM(I103:I106)</f>
        <v>437005.5</v>
      </c>
      <c r="K107" s="2"/>
    </row>
    <row r="108" spans="1:14" x14ac:dyDescent="0.2">
      <c r="G108" s="4"/>
      <c r="H108" s="4"/>
    </row>
    <row r="109" spans="1:14" x14ac:dyDescent="0.2">
      <c r="H109" s="2"/>
      <c r="K109" s="2"/>
    </row>
    <row r="112" spans="1:14" x14ac:dyDescent="0.2">
      <c r="G112" s="4"/>
      <c r="H112" s="4"/>
    </row>
    <row r="118" spans="8:8" x14ac:dyDescent="0.2">
      <c r="H118" s="2"/>
    </row>
    <row r="121" spans="8:8" x14ac:dyDescent="0.2">
      <c r="H121" s="2"/>
    </row>
    <row r="124" spans="8:8" x14ac:dyDescent="0.2">
      <c r="H124" s="2"/>
    </row>
    <row r="125" spans="8:8" x14ac:dyDescent="0.2">
      <c r="H125" s="3"/>
    </row>
  </sheetData>
  <mergeCells count="11">
    <mergeCell ref="M2:N2"/>
    <mergeCell ref="J2:K2"/>
    <mergeCell ref="P2:Q2"/>
    <mergeCell ref="J7:K7"/>
    <mergeCell ref="G28:H28"/>
    <mergeCell ref="G33:H33"/>
    <mergeCell ref="G38:H38"/>
    <mergeCell ref="J11:K11"/>
    <mergeCell ref="G2:H2"/>
    <mergeCell ref="G18:H18"/>
    <mergeCell ref="G23:H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2018-02-28T23:20:53Z</dcterms:created>
  <dcterms:modified xsi:type="dcterms:W3CDTF">2018-07-13T19:02:35Z</dcterms:modified>
</cp:coreProperties>
</file>